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dre\Documents\Eurovision au Quotidien\Votre Eurovision\Votre Eurovision 2019\"/>
    </mc:Choice>
  </mc:AlternateContent>
  <bookViews>
    <workbookView xWindow="0" yWindow="0" windowWidth="23040" windowHeight="9384" activeTab="2"/>
  </bookViews>
  <sheets>
    <sheet name="Votre Eurovision 2019 DF1" sheetId="1" r:id="rId1"/>
    <sheet name="Votre Eurovision 2018 DF2" sheetId="2" r:id="rId2"/>
    <sheet name="Votre Eurovision 2018 Finale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T27" i="4" l="1"/>
  <c r="BS27" i="4"/>
  <c r="BR27" i="4"/>
  <c r="BQ27" i="4"/>
  <c r="BP27" i="4"/>
  <c r="BO27" i="4"/>
  <c r="BN27" i="4"/>
  <c r="BM27" i="4"/>
  <c r="BL27" i="4"/>
  <c r="BK27" i="4"/>
  <c r="BT26" i="4"/>
  <c r="BS26" i="4"/>
  <c r="BR26" i="4"/>
  <c r="BQ26" i="4"/>
  <c r="BP26" i="4"/>
  <c r="BO26" i="4"/>
  <c r="BN26" i="4"/>
  <c r="BM26" i="4"/>
  <c r="BL26" i="4"/>
  <c r="BK26" i="4"/>
  <c r="BT25" i="4"/>
  <c r="BS25" i="4"/>
  <c r="BR25" i="4"/>
  <c r="BQ25" i="4"/>
  <c r="BP25" i="4"/>
  <c r="BO25" i="4"/>
  <c r="BN25" i="4"/>
  <c r="BM25" i="4"/>
  <c r="BL25" i="4"/>
  <c r="BK25" i="4"/>
  <c r="BT24" i="4"/>
  <c r="BS24" i="4"/>
  <c r="BR24" i="4"/>
  <c r="BQ24" i="4"/>
  <c r="BP24" i="4"/>
  <c r="BO24" i="4"/>
  <c r="BN24" i="4"/>
  <c r="BM24" i="4"/>
  <c r="BL24" i="4"/>
  <c r="BK24" i="4"/>
  <c r="BT23" i="4"/>
  <c r="BS23" i="4"/>
  <c r="BR23" i="4"/>
  <c r="BQ23" i="4"/>
  <c r="BP23" i="4"/>
  <c r="BO23" i="4"/>
  <c r="BN23" i="4"/>
  <c r="BM23" i="4"/>
  <c r="BL23" i="4"/>
  <c r="BK23" i="4"/>
  <c r="BT22" i="4"/>
  <c r="BS22" i="4"/>
  <c r="BR22" i="4"/>
  <c r="BQ22" i="4"/>
  <c r="BP22" i="4"/>
  <c r="BO22" i="4"/>
  <c r="BN22" i="4"/>
  <c r="BM22" i="4"/>
  <c r="BL22" i="4"/>
  <c r="BK22" i="4"/>
  <c r="BT21" i="4"/>
  <c r="BS21" i="4"/>
  <c r="BR21" i="4"/>
  <c r="BQ21" i="4"/>
  <c r="BP21" i="4"/>
  <c r="BO21" i="4"/>
  <c r="BN21" i="4"/>
  <c r="BM21" i="4"/>
  <c r="BL21" i="4"/>
  <c r="BK21" i="4"/>
  <c r="BT20" i="4"/>
  <c r="BS20" i="4"/>
  <c r="BR20" i="4"/>
  <c r="BQ20" i="4"/>
  <c r="BP20" i="4"/>
  <c r="BO20" i="4"/>
  <c r="BN20" i="4"/>
  <c r="BM20" i="4"/>
  <c r="BL20" i="4"/>
  <c r="BK20" i="4"/>
  <c r="BT19" i="4"/>
  <c r="BS19" i="4"/>
  <c r="BR19" i="4"/>
  <c r="BQ19" i="4"/>
  <c r="BP19" i="4"/>
  <c r="BO19" i="4"/>
  <c r="BN19" i="4"/>
  <c r="BM19" i="4"/>
  <c r="BL19" i="4"/>
  <c r="BK19" i="4"/>
  <c r="BT18" i="4"/>
  <c r="BS18" i="4"/>
  <c r="BR18" i="4"/>
  <c r="BQ18" i="4"/>
  <c r="BP18" i="4"/>
  <c r="BO18" i="4"/>
  <c r="BN18" i="4"/>
  <c r="BM18" i="4"/>
  <c r="BL18" i="4"/>
  <c r="BK18" i="4"/>
  <c r="BT17" i="4"/>
  <c r="BS17" i="4"/>
  <c r="BR17" i="4"/>
  <c r="BQ17" i="4"/>
  <c r="BP17" i="4"/>
  <c r="BO17" i="4"/>
  <c r="BN17" i="4"/>
  <c r="BM17" i="4"/>
  <c r="BL17" i="4"/>
  <c r="BK17" i="4"/>
  <c r="BT16" i="4"/>
  <c r="BS16" i="4"/>
  <c r="BR16" i="4"/>
  <c r="BQ16" i="4"/>
  <c r="BP16" i="4"/>
  <c r="BO16" i="4"/>
  <c r="BN16" i="4"/>
  <c r="BM16" i="4"/>
  <c r="BL16" i="4"/>
  <c r="BK16" i="4"/>
  <c r="BT15" i="4"/>
  <c r="BS15" i="4"/>
  <c r="BR15" i="4"/>
  <c r="BQ15" i="4"/>
  <c r="BP15" i="4"/>
  <c r="BO15" i="4"/>
  <c r="BN15" i="4"/>
  <c r="BM15" i="4"/>
  <c r="BL15" i="4"/>
  <c r="BK15" i="4"/>
  <c r="BT14" i="4"/>
  <c r="BS14" i="4"/>
  <c r="BR14" i="4"/>
  <c r="BQ14" i="4"/>
  <c r="BP14" i="4"/>
  <c r="BO14" i="4"/>
  <c r="BN14" i="4"/>
  <c r="BM14" i="4"/>
  <c r="BL14" i="4"/>
  <c r="BK14" i="4"/>
  <c r="BT13" i="4"/>
  <c r="BS13" i="4"/>
  <c r="BR13" i="4"/>
  <c r="BQ13" i="4"/>
  <c r="BP13" i="4"/>
  <c r="BO13" i="4"/>
  <c r="BN13" i="4"/>
  <c r="BM13" i="4"/>
  <c r="BL13" i="4"/>
  <c r="BK13" i="4"/>
  <c r="BT12" i="4"/>
  <c r="BS12" i="4"/>
  <c r="BR12" i="4"/>
  <c r="BQ12" i="4"/>
  <c r="BP12" i="4"/>
  <c r="BO12" i="4"/>
  <c r="BN12" i="4"/>
  <c r="BM12" i="4"/>
  <c r="BL12" i="4"/>
  <c r="BK12" i="4"/>
  <c r="BT11" i="4"/>
  <c r="BS11" i="4"/>
  <c r="BR11" i="4"/>
  <c r="BQ11" i="4"/>
  <c r="BP11" i="4"/>
  <c r="BO11" i="4"/>
  <c r="BN11" i="4"/>
  <c r="BM11" i="4"/>
  <c r="BL11" i="4"/>
  <c r="BK11" i="4"/>
  <c r="BT10" i="4"/>
  <c r="BS10" i="4"/>
  <c r="BR10" i="4"/>
  <c r="BQ10" i="4"/>
  <c r="BP10" i="4"/>
  <c r="BO10" i="4"/>
  <c r="BN10" i="4"/>
  <c r="BM10" i="4"/>
  <c r="BL10" i="4"/>
  <c r="BK10" i="4"/>
  <c r="BT9" i="4"/>
  <c r="BS9" i="4"/>
  <c r="BR9" i="4"/>
  <c r="BQ9" i="4"/>
  <c r="BP9" i="4"/>
  <c r="BO9" i="4"/>
  <c r="BN9" i="4"/>
  <c r="BM9" i="4"/>
  <c r="BL9" i="4"/>
  <c r="BK9" i="4"/>
  <c r="BT8" i="4"/>
  <c r="BS8" i="4"/>
  <c r="BR8" i="4"/>
  <c r="BQ8" i="4"/>
  <c r="BP8" i="4"/>
  <c r="BO8" i="4"/>
  <c r="BN8" i="4"/>
  <c r="BM8" i="4"/>
  <c r="BL8" i="4"/>
  <c r="BK8" i="4"/>
  <c r="BT7" i="4"/>
  <c r="BS7" i="4"/>
  <c r="BR7" i="4"/>
  <c r="BQ7" i="4"/>
  <c r="BP7" i="4"/>
  <c r="BO7" i="4"/>
  <c r="BN7" i="4"/>
  <c r="BM7" i="4"/>
  <c r="BL7" i="4"/>
  <c r="BK7" i="4"/>
  <c r="BT6" i="4"/>
  <c r="BS6" i="4"/>
  <c r="BR6" i="4"/>
  <c r="BQ6" i="4"/>
  <c r="BP6" i="4"/>
  <c r="BO6" i="4"/>
  <c r="BN6" i="4"/>
  <c r="BM6" i="4"/>
  <c r="BL6" i="4"/>
  <c r="BK6" i="4"/>
  <c r="BT5" i="4"/>
  <c r="BS5" i="4"/>
  <c r="BR5" i="4"/>
  <c r="BQ5" i="4"/>
  <c r="BP5" i="4"/>
  <c r="BO5" i="4"/>
  <c r="BN5" i="4"/>
  <c r="BM5" i="4"/>
  <c r="BL5" i="4"/>
  <c r="BK5" i="4"/>
  <c r="BT4" i="4"/>
  <c r="BS4" i="4"/>
  <c r="BR4" i="4"/>
  <c r="BQ4" i="4"/>
  <c r="BP4" i="4"/>
  <c r="BO4" i="4"/>
  <c r="BN4" i="4"/>
  <c r="BM4" i="4"/>
  <c r="BL4" i="4"/>
  <c r="BK4" i="4"/>
  <c r="BT3" i="4"/>
  <c r="BS3" i="4"/>
  <c r="BR3" i="4"/>
  <c r="BQ3" i="4"/>
  <c r="BP3" i="4"/>
  <c r="BO3" i="4"/>
  <c r="BN3" i="4"/>
  <c r="BM3" i="4"/>
  <c r="BL3" i="4"/>
  <c r="BK3" i="4"/>
  <c r="BT2" i="4"/>
  <c r="BS2" i="4"/>
  <c r="BR2" i="4"/>
  <c r="BQ2" i="4"/>
  <c r="BP2" i="4"/>
  <c r="BO2" i="4"/>
  <c r="BN2" i="4"/>
  <c r="BM2" i="4"/>
  <c r="BL2" i="4"/>
  <c r="BK2" i="4"/>
  <c r="C33" i="4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BU5" i="4" l="1"/>
  <c r="BU7" i="4"/>
  <c r="BU3" i="4"/>
  <c r="BU9" i="4"/>
  <c r="BU21" i="4"/>
  <c r="BU24" i="4"/>
  <c r="BU20" i="4"/>
  <c r="BU16" i="4"/>
  <c r="BU12" i="4"/>
  <c r="BU8" i="4"/>
  <c r="BU27" i="4"/>
  <c r="BU23" i="4"/>
  <c r="BU19" i="4"/>
  <c r="BU15" i="4"/>
  <c r="BU11" i="4"/>
  <c r="BU2" i="4"/>
  <c r="BU26" i="4"/>
  <c r="BU22" i="4"/>
  <c r="BU18" i="4"/>
  <c r="BU14" i="4"/>
  <c r="BU10" i="4"/>
  <c r="BU4" i="4"/>
  <c r="BU25" i="4"/>
  <c r="BU17" i="4"/>
  <c r="BU13" i="4"/>
  <c r="BU6" i="4"/>
</calcChain>
</file>

<file path=xl/sharedStrings.xml><?xml version="1.0" encoding="utf-8"?>
<sst xmlns="http://schemas.openxmlformats.org/spreadsheetml/2006/main" count="388" uniqueCount="152">
  <si>
    <t xml:space="preserve"> </t>
  </si>
  <si>
    <t>Antoine</t>
  </si>
  <si>
    <t>Total</t>
  </si>
  <si>
    <t>Pourcentage</t>
  </si>
  <si>
    <t>Albanie</t>
  </si>
  <si>
    <t>Arménie</t>
  </si>
  <si>
    <t>Australie</t>
  </si>
  <si>
    <t>Azerbaïdjan</t>
  </si>
  <si>
    <t>Belgique</t>
  </si>
  <si>
    <t>Chypre</t>
  </si>
  <si>
    <t>Finlande</t>
  </si>
  <si>
    <t>Grèce</t>
  </si>
  <si>
    <t>Islande</t>
  </si>
  <si>
    <t>République Tchèque</t>
  </si>
  <si>
    <t>Participants</t>
  </si>
  <si>
    <t>Pays</t>
  </si>
  <si>
    <t>Points</t>
  </si>
  <si>
    <t>Classement</t>
  </si>
  <si>
    <t>Biélorussie</t>
  </si>
  <si>
    <t>Estonie</t>
  </si>
  <si>
    <t>Israël</t>
  </si>
  <si>
    <t>Lituanie</t>
  </si>
  <si>
    <t>Autriche</t>
  </si>
  <si>
    <t>Suisse</t>
  </si>
  <si>
    <t>Augures</t>
  </si>
  <si>
    <t>Pascal</t>
  </si>
  <si>
    <t>rem_coconuts</t>
  </si>
  <si>
    <t>Romaric</t>
  </si>
  <si>
    <t>Nico</t>
  </si>
  <si>
    <t>ZIPO</t>
  </si>
  <si>
    <t>James</t>
  </si>
  <si>
    <t>jm56</t>
  </si>
  <si>
    <t>Christophe</t>
  </si>
  <si>
    <t>Rang</t>
  </si>
  <si>
    <t>Yoann B</t>
  </si>
  <si>
    <t>André C</t>
  </si>
  <si>
    <t>Danemark</t>
  </si>
  <si>
    <t>Moldavie</t>
  </si>
  <si>
    <t>Norvège</t>
  </si>
  <si>
    <t>Pays-Bas</t>
  </si>
  <si>
    <t>Roumanie</t>
  </si>
  <si>
    <t>Russie</t>
  </si>
  <si>
    <t>Saint-Marin</t>
  </si>
  <si>
    <t>Serbie</t>
  </si>
  <si>
    <t>Géorgie</t>
  </si>
  <si>
    <t>Hongrie</t>
  </si>
  <si>
    <t>Lettonie</t>
  </si>
  <si>
    <t>Malte</t>
  </si>
  <si>
    <t>Monténégro</t>
  </si>
  <si>
    <t>Pologne</t>
  </si>
  <si>
    <t>Slovénie</t>
  </si>
  <si>
    <t>Suède</t>
  </si>
  <si>
    <t>Sakis</t>
  </si>
  <si>
    <t>Charles</t>
  </si>
  <si>
    <t>Emmanuel</t>
  </si>
  <si>
    <t>Portugal</t>
  </si>
  <si>
    <t>Espagne</t>
  </si>
  <si>
    <t>Allemagne</t>
  </si>
  <si>
    <t>France</t>
  </si>
  <si>
    <t>Royaume-Uni</t>
  </si>
  <si>
    <t>Italie</t>
  </si>
  <si>
    <t>Ordre</t>
  </si>
  <si>
    <t>Nombre</t>
  </si>
  <si>
    <t>CLASSEMENT FINAL OFFICIEL</t>
  </si>
  <si>
    <t>Annonce des qualifiés</t>
  </si>
  <si>
    <t>Colonne12</t>
  </si>
  <si>
    <t>Daniel</t>
  </si>
  <si>
    <t>JM</t>
  </si>
  <si>
    <t>Olivier</t>
  </si>
  <si>
    <t>RV</t>
  </si>
  <si>
    <t>Eurovista</t>
  </si>
  <si>
    <t>MrNathanHarper</t>
  </si>
  <si>
    <t>GhostHildly</t>
  </si>
  <si>
    <t>Arthur</t>
  </si>
  <si>
    <t>Adi025</t>
  </si>
  <si>
    <t>Flodus</t>
  </si>
  <si>
    <t>olivier056</t>
  </si>
  <si>
    <t>Philippe Dubois-Blond</t>
  </si>
  <si>
    <t>Edeschamps</t>
  </si>
  <si>
    <t>EurovisioneurBZH</t>
  </si>
  <si>
    <t>steven</t>
  </si>
  <si>
    <t>Mathy</t>
  </si>
  <si>
    <t>TANO</t>
  </si>
  <si>
    <t>Igal</t>
  </si>
  <si>
    <t>Myrlou</t>
  </si>
  <si>
    <t>Marius</t>
  </si>
  <si>
    <t>Irlande</t>
  </si>
  <si>
    <t>Croatie</t>
  </si>
  <si>
    <t>Macédoine du Nord</t>
  </si>
  <si>
    <t>Francis A</t>
  </si>
  <si>
    <t>BretagneLibre</t>
  </si>
  <si>
    <t>phileurophage</t>
  </si>
  <si>
    <t>Manster14</t>
  </si>
  <si>
    <t>Kris.B</t>
  </si>
  <si>
    <t>Minsk</t>
  </si>
  <si>
    <t>Romain P.</t>
  </si>
  <si>
    <t>Yom</t>
  </si>
  <si>
    <t>BettyG196</t>
  </si>
  <si>
    <t>Pauly W</t>
  </si>
  <si>
    <t>Nathanaël</t>
  </si>
  <si>
    <t>anachorète</t>
  </si>
  <si>
    <t>Gwendal</t>
  </si>
  <si>
    <t>Chloé FR</t>
  </si>
  <si>
    <t>Mimi2</t>
  </si>
  <si>
    <t>MikiThe Camel</t>
  </si>
  <si>
    <t>Emmanuel2</t>
  </si>
  <si>
    <t>Marie</t>
  </si>
  <si>
    <t>Taron</t>
  </si>
  <si>
    <t>Valentin</t>
  </si>
  <si>
    <t>Philippe</t>
  </si>
  <si>
    <t>OmbK</t>
  </si>
  <si>
    <t>Markan</t>
  </si>
  <si>
    <t>Beta</t>
  </si>
  <si>
    <t>arccho321</t>
  </si>
  <si>
    <t>Bishopper</t>
  </si>
  <si>
    <t>Jean-Pierre</t>
  </si>
  <si>
    <t>Mon Cœur Fait Boum</t>
  </si>
  <si>
    <t>rv</t>
  </si>
  <si>
    <t>Jean-Marc</t>
  </si>
  <si>
    <t>Philou</t>
  </si>
  <si>
    <t>Myrlo</t>
  </si>
  <si>
    <t>Cathare31</t>
  </si>
  <si>
    <t>Xavier</t>
  </si>
  <si>
    <t>Tano</t>
  </si>
  <si>
    <t>Ghost Hildly</t>
  </si>
  <si>
    <t>John2</t>
  </si>
  <si>
    <t>Francis</t>
  </si>
  <si>
    <t>Flora</t>
  </si>
  <si>
    <t>Olivier056</t>
  </si>
  <si>
    <t>Jmich</t>
  </si>
  <si>
    <t>Niagara</t>
  </si>
  <si>
    <t>Lolotte66</t>
  </si>
  <si>
    <t>MikiTheCamel</t>
  </si>
  <si>
    <t>Antoine97</t>
  </si>
  <si>
    <t>Eurovisioneurbzh</t>
  </si>
  <si>
    <t>Pauline</t>
  </si>
  <si>
    <t>Steven</t>
  </si>
  <si>
    <t>MonCOeurFiatBoum</t>
  </si>
  <si>
    <t>Paulau</t>
  </si>
  <si>
    <t>Zelko 90</t>
  </si>
  <si>
    <t>Yves</t>
  </si>
  <si>
    <t>ylenaers</t>
  </si>
  <si>
    <t>Philipe Dubois-Blond</t>
  </si>
  <si>
    <t>Logan</t>
  </si>
  <si>
    <t>Yoann</t>
  </si>
  <si>
    <t>égalité</t>
  </si>
  <si>
    <t>David</t>
  </si>
  <si>
    <t>Niki Angel</t>
  </si>
  <si>
    <t>Yanico</t>
  </si>
  <si>
    <t>Santeyan</t>
  </si>
  <si>
    <t>Nicolas</t>
  </si>
  <si>
    <t>Nicolas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</si>
</sst>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07BD7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textRotation="60"/>
    </xf>
    <xf numFmtId="0" fontId="0" fillId="0" borderId="0" xfId="0" applyFill="1" applyAlignment="1">
      <alignment textRotation="60"/>
    </xf>
    <xf numFmtId="0" fontId="0" fillId="0" borderId="1" xfId="0" applyBorder="1" applyAlignment="1">
      <alignment textRotation="60"/>
    </xf>
    <xf numFmtId="0" fontId="0" fillId="0" borderId="0" xfId="0" applyBorder="1" applyAlignment="1">
      <alignment textRotation="60"/>
    </xf>
    <xf numFmtId="0" fontId="1" fillId="2" borderId="2" xfId="0" applyFont="1" applyFill="1" applyBorder="1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4" xfId="0" applyFill="1" applyBorder="1"/>
    <xf numFmtId="0" fontId="0" fillId="0" borderId="0" xfId="0" applyFill="1" applyBorder="1"/>
    <xf numFmtId="0" fontId="0" fillId="0" borderId="1" xfId="0" applyNumberFormat="1" applyBorder="1"/>
    <xf numFmtId="0" fontId="0" fillId="3" borderId="0" xfId="0" applyFill="1"/>
    <xf numFmtId="0" fontId="0" fillId="4" borderId="0" xfId="0" applyFill="1"/>
    <xf numFmtId="20" fontId="0" fillId="0" borderId="0" xfId="0" applyNumberFormat="1"/>
    <xf numFmtId="0" fontId="0" fillId="5" borderId="0" xfId="0" applyFill="1"/>
    <xf numFmtId="0" fontId="0" fillId="0" borderId="0" xfId="0" applyNumberFormat="1" applyBorder="1"/>
    <xf numFmtId="0" fontId="0" fillId="0" borderId="13" xfId="0" applyFont="1" applyFill="1" applyBorder="1"/>
    <xf numFmtId="0" fontId="0" fillId="6" borderId="13" xfId="0" applyFont="1" applyFill="1" applyBorder="1"/>
    <xf numFmtId="0" fontId="0" fillId="0" borderId="13" xfId="0" applyFont="1" applyBorder="1"/>
    <xf numFmtId="0" fontId="0" fillId="7" borderId="0" xfId="0" applyFill="1"/>
    <xf numFmtId="0" fontId="0" fillId="8" borderId="0" xfId="0" applyFill="1"/>
    <xf numFmtId="0" fontId="0" fillId="9" borderId="0" xfId="0" applyFill="1"/>
    <xf numFmtId="0" fontId="1" fillId="2" borderId="6" xfId="0" applyFont="1" applyFill="1" applyBorder="1"/>
    <xf numFmtId="0" fontId="0" fillId="10" borderId="0" xfId="0" applyFill="1" applyAlignment="1">
      <alignment horizontal="center"/>
    </xf>
  </cellXfs>
  <cellStyles count="1">
    <cellStyle name="Normal" xfId="0" builtinId="0"/>
  </cellStyles>
  <dxfs count="5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indexed="64"/>
          <bgColor theme="5" tint="0.59999389629810485"/>
        </patternFill>
      </fill>
    </dxf>
    <dxf>
      <fill>
        <patternFill patternType="solid">
          <fgColor indexed="64"/>
          <bgColor theme="5" tint="0.59999389629810485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auto="1"/>
        </patternFill>
      </fill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0" formatCode="General"/>
    </dxf>
    <dxf>
      <numFmt numFmtId="0" formatCode="General"/>
    </dxf>
    <dxf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colors>
    <mruColors>
      <color rgb="FFB07B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DF" displayName="DF" ref="A1:BO20">
  <sortState ref="A2:BB23">
    <sortCondition ref="A2"/>
  </sortState>
  <tableColumns count="67">
    <tableColumn id="1" name=" " totalsRowLabel="Total"/>
    <tableColumn id="2" name="Daniel"/>
    <tableColumn id="3" name="JM"/>
    <tableColumn id="4" name="Olivier"/>
    <tableColumn id="5" name="RV"/>
    <tableColumn id="6" name="Eurovista"/>
    <tableColumn id="13" name="Yoann B"/>
    <tableColumn id="14" name="MrNathanHarper"/>
    <tableColumn id="15" name="GhostHildly"/>
    <tableColumn id="16" name="Arthur"/>
    <tableColumn id="17" name="Charles" dataDxfId="56"/>
    <tableColumn id="18" name="Adi025"/>
    <tableColumn id="19" name="rem_coconuts"/>
    <tableColumn id="20" name="Augures"/>
    <tableColumn id="21" name="Pascal"/>
    <tableColumn id="22" name="Flodus"/>
    <tableColumn id="23" name="Romaric" dataDxfId="55"/>
    <tableColumn id="69" name="olivier056"/>
    <tableColumn id="70" name="Nico"/>
    <tableColumn id="71" name="Sakis"/>
    <tableColumn id="72" name="Philippe Dubois-Blond"/>
    <tableColumn id="73" name="Christophe"/>
    <tableColumn id="74" name="Edeschamps"/>
    <tableColumn id="75" name="EurovisioneurBZH"/>
    <tableColumn id="76" name="Antoine"/>
    <tableColumn id="77" name="steven"/>
    <tableColumn id="78" name="James"/>
    <tableColumn id="64" name="ZIPO"/>
    <tableColumn id="65" name="Mathy"/>
    <tableColumn id="91" name="TANO"/>
    <tableColumn id="66" name="Igal"/>
    <tableColumn id="67" name="Myrlou"/>
    <tableColumn id="68" name="André C"/>
    <tableColumn id="83" name="jm56"/>
    <tableColumn id="84" name="Marius"/>
    <tableColumn id="85" name="Emmanuel"/>
    <tableColumn id="86" name="Francis A"/>
    <tableColumn id="87" name="BretagneLibre"/>
    <tableColumn id="88" name="phileurophage" dataDxfId="54"/>
    <tableColumn id="89" name="Manster14"/>
    <tableColumn id="90" name="Kris.B"/>
    <tableColumn id="79" name="Minsk"/>
    <tableColumn id="80" name="Romain P."/>
    <tableColumn id="81" name="Yom" dataDxfId="53"/>
    <tableColumn id="82" name="BettyG196"/>
    <tableColumn id="24" name="Pauly W"/>
    <tableColumn id="95" name="Nathanaël"/>
    <tableColumn id="96" name="anachorète"/>
    <tableColumn id="97" name="Gwendal"/>
    <tableColumn id="98" name="Chloé FR"/>
    <tableColumn id="99" name="Mimi2"/>
    <tableColumn id="10" name="MikiThe Camel"/>
    <tableColumn id="11" name="Emmanuel2"/>
    <tableColumn id="9" name="Marie"/>
    <tableColumn id="8" name="Taron"/>
    <tableColumn id="28" name="Valentin"/>
    <tableColumn id="29" name="Philippe"/>
    <tableColumn id="30" name="OmbK"/>
    <tableColumn id="26" name="Markan"/>
    <tableColumn id="33" name="Beta"/>
    <tableColumn id="32" name="arccho321"/>
    <tableColumn id="31" name="Bishopper"/>
    <tableColumn id="36" name="Jean-Pierre"/>
    <tableColumn id="27" name="John2"/>
    <tableColumn id="7" name="Total" totalsRowFunction="count" dataDxfId="52"/>
    <tableColumn id="102" name="Pourcentage" dataDxfId="51"/>
    <tableColumn id="12" name="Rang" dataDxfId="5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F_3" displayName="DF_3" ref="A1:BI21">
  <sortState ref="A2:BB23">
    <sortCondition ref="A2"/>
  </sortState>
  <tableColumns count="61">
    <tableColumn id="1" name=" " totalsRowLabel="Total"/>
    <tableColumn id="2" name="MrNathanHarper"/>
    <tableColumn id="3" name="Pascal"/>
    <tableColumn id="4" name="Mon Cœur Fait Boum"/>
    <tableColumn id="5" name="Charles"/>
    <tableColumn id="6" name="rv"/>
    <tableColumn id="13" name="Romaric"/>
    <tableColumn id="14" name="Christophe"/>
    <tableColumn id="15" name="Adi025"/>
    <tableColumn id="16" name="Jean-Marc"/>
    <tableColumn id="17" name="rem_coconuts" dataDxfId="49"/>
    <tableColumn id="18" name="Bishopper"/>
    <tableColumn id="19" name="Colonne12"/>
    <tableColumn id="20" name="Chloé FR"/>
    <tableColumn id="21" name="steven"/>
    <tableColumn id="22" name="Nico"/>
    <tableColumn id="23" name="Sakis" dataDxfId="48"/>
    <tableColumn id="69" name="Philou"/>
    <tableColumn id="70" name="Eurovista"/>
    <tableColumn id="71" name="Mathy"/>
    <tableColumn id="72" name="Myrlo"/>
    <tableColumn id="73" name="Yoann B"/>
    <tableColumn id="74" name="Yom"/>
    <tableColumn id="75" name="Cathare31"/>
    <tableColumn id="76" name="ZIPO"/>
    <tableColumn id="77" name="Marie"/>
    <tableColumn id="78" name="Mimi2"/>
    <tableColumn id="64" name="Xavier"/>
    <tableColumn id="65" name="Tano"/>
    <tableColumn id="91" name="Augures"/>
    <tableColumn id="66" name="Philippe Dubois-Blond"/>
    <tableColumn id="67" name="Ghost Hildly"/>
    <tableColumn id="68" name="Jean-Pierre"/>
    <tableColumn id="83" name="André C"/>
    <tableColumn id="84" name="Emmanuel"/>
    <tableColumn id="85" name="BettyG196"/>
    <tableColumn id="86" name="Francis"/>
    <tableColumn id="87" name="arccho321"/>
    <tableColumn id="88" name="Flora" dataDxfId="47"/>
    <tableColumn id="89" name="Arthur"/>
    <tableColumn id="90" name="Valentin"/>
    <tableColumn id="79" name="Olivier056"/>
    <tableColumn id="80" name="Jmich"/>
    <tableColumn id="81" name="Niagara" dataDxfId="46"/>
    <tableColumn id="82" name="Pauly W"/>
    <tableColumn id="24" name="Lolotte66"/>
    <tableColumn id="95" name="Manster14"/>
    <tableColumn id="96" name="MikiTheCamel"/>
    <tableColumn id="97" name="anachorète"/>
    <tableColumn id="98" name="Olivier"/>
    <tableColumn id="99" name="Kris.B"/>
    <tableColumn id="10" name="Markan"/>
    <tableColumn id="11" name="Antoine97"/>
    <tableColumn id="9" name="Taron"/>
    <tableColumn id="8" name="Eurovisioneurbzh"/>
    <tableColumn id="28" name="Beta"/>
    <tableColumn id="29" name="Pauline"/>
    <tableColumn id="27" name="Antoine"/>
    <tableColumn id="7" name="Total" totalsRowFunction="count" dataDxfId="45"/>
    <tableColumn id="102" name="Pourcentage" dataDxfId="44"/>
    <tableColumn id="12" name="Rang" dataDxfId="4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DF_34" displayName="DF_34" ref="A1:BH29">
  <sortState ref="A2:BX37">
    <sortCondition ref="A2"/>
  </sortState>
  <tableColumns count="60">
    <tableColumn id="1" name=" " totalsRowLabel="Total"/>
    <tableColumn id="2" name="Charles" dataDxfId="42"/>
    <tableColumn id="3" name="rv"/>
    <tableColumn id="4" name="Xavier"/>
    <tableColumn id="5" name="rem_coconuts"/>
    <tableColumn id="6" name="Steven"/>
    <tableColumn id="13" name="Nathanaël"/>
    <tableColumn id="14" name="MonCOeurFiatBoum"/>
    <tableColumn id="15" name="Chloé FR"/>
    <tableColumn id="16" name="MrNathanHarper"/>
    <tableColumn id="18" name="Paulau"/>
    <tableColumn id="19" name="Arthur"/>
    <tableColumn id="20" name="Zelko 90"/>
    <tableColumn id="21" name="Adi025"/>
    <tableColumn id="22" name="Yves"/>
    <tableColumn id="23" name="Eurovista" dataDxfId="41"/>
    <tableColumn id="69" name="Tano"/>
    <tableColumn id="70" name="ylenaers"/>
    <tableColumn id="71" name="Marie"/>
    <tableColumn id="72" name="Philipe Dubois-Blond"/>
    <tableColumn id="73" name="Christophe"/>
    <tableColumn id="74" name="Nico"/>
    <tableColumn id="75" name="Romaric"/>
    <tableColumn id="76" name="Francis A"/>
    <tableColumn id="77" name="Bishopper"/>
    <tableColumn id="78" name="Pascal"/>
    <tableColumn id="64" name="Olivier056"/>
    <tableColumn id="65" name="André C"/>
    <tableColumn id="91" name="Augures"/>
    <tableColumn id="66" name="Logan"/>
    <tableColumn id="67" name="Philippe"/>
    <tableColumn id="68" name="anachorète"/>
    <tableColumn id="83" name="arccho321"/>
    <tableColumn id="84" name="Yom"/>
    <tableColumn id="85" name="Sakis"/>
    <tableColumn id="86" name="Olivier"/>
    <tableColumn id="88" name="ZIPO" dataDxfId="40"/>
    <tableColumn id="89" name="Pauly W" dataDxfId="39"/>
    <tableColumn id="90" name="Yoann"/>
    <tableColumn id="79" name="Jean-Pierre"/>
    <tableColumn id="80" name="Mimi2"/>
    <tableColumn id="81" name="Lolotte66" dataDxfId="38"/>
    <tableColumn id="82" name="GhostHildly"/>
    <tableColumn id="24" name="MikiTheCamel"/>
    <tableColumn id="95" name="Valentin"/>
    <tableColumn id="96" name="BretagneLibre"/>
    <tableColumn id="97" name="David"/>
    <tableColumn id="98" name="Niki Angel"/>
    <tableColumn id="99" name="Yanico"/>
    <tableColumn id="10" name="Antoine97"/>
    <tableColumn id="11" name="Taron"/>
    <tableColumn id="9" name="Beta"/>
    <tableColumn id="8" name="Santeyan"/>
    <tableColumn id="27" name="Nicolas 2"/>
    <tableColumn id="26" name="Kris.B"/>
    <tableColumn id="25" name="jm56" dataDxfId="37"/>
    <tableColumn id="17" name="Nicolas" dataDxfId="36"/>
    <tableColumn id="7" name="Total" totalsRowFunction="count" dataDxfId="35"/>
    <tableColumn id="102" name="Pourcentage" dataDxfId="34"/>
    <tableColumn id="12" name="Rang" dataDxfId="3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6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O22" sqref="A1:XFD1048576"/>
    </sheetView>
  </sheetViews>
  <sheetFormatPr baseColWidth="10" defaultRowHeight="14.4" x14ac:dyDescent="0.3"/>
  <cols>
    <col min="1" max="1" width="17.44140625" bestFit="1" customWidth="1"/>
    <col min="2" max="2" width="11.5546875" customWidth="1"/>
  </cols>
  <sheetData>
    <row r="1" spans="1:80" ht="98.4" x14ac:dyDescent="0.3">
      <c r="A1" t="s">
        <v>0</v>
      </c>
      <c r="B1" s="1" t="s">
        <v>66</v>
      </c>
      <c r="C1" s="1" t="s">
        <v>67</v>
      </c>
      <c r="D1" s="1" t="s">
        <v>68</v>
      </c>
      <c r="E1" s="1" t="s">
        <v>69</v>
      </c>
      <c r="F1" s="1" t="s">
        <v>70</v>
      </c>
      <c r="G1" s="1" t="s">
        <v>34</v>
      </c>
      <c r="H1" s="1" t="s">
        <v>71</v>
      </c>
      <c r="I1" s="1" t="s">
        <v>72</v>
      </c>
      <c r="J1" s="1" t="s">
        <v>73</v>
      </c>
      <c r="K1" s="1" t="s">
        <v>53</v>
      </c>
      <c r="L1" s="1" t="s">
        <v>74</v>
      </c>
      <c r="M1" s="1" t="s">
        <v>26</v>
      </c>
      <c r="N1" s="1" t="s">
        <v>24</v>
      </c>
      <c r="O1" s="1" t="s">
        <v>25</v>
      </c>
      <c r="P1" s="1" t="s">
        <v>75</v>
      </c>
      <c r="Q1" s="1" t="s">
        <v>27</v>
      </c>
      <c r="R1" s="1" t="s">
        <v>76</v>
      </c>
      <c r="S1" s="1" t="s">
        <v>28</v>
      </c>
      <c r="T1" s="1" t="s">
        <v>52</v>
      </c>
      <c r="U1" s="1" t="s">
        <v>77</v>
      </c>
      <c r="V1" s="1" t="s">
        <v>32</v>
      </c>
      <c r="W1" s="1" t="s">
        <v>78</v>
      </c>
      <c r="X1" s="1" t="s">
        <v>79</v>
      </c>
      <c r="Y1" s="1" t="s">
        <v>1</v>
      </c>
      <c r="Z1" s="1" t="s">
        <v>80</v>
      </c>
      <c r="AA1" s="1" t="s">
        <v>30</v>
      </c>
      <c r="AB1" s="1" t="s">
        <v>29</v>
      </c>
      <c r="AC1" s="1" t="s">
        <v>81</v>
      </c>
      <c r="AD1" s="1" t="s">
        <v>82</v>
      </c>
      <c r="AE1" s="1" t="s">
        <v>83</v>
      </c>
      <c r="AF1" s="1" t="s">
        <v>84</v>
      </c>
      <c r="AG1" s="1" t="s">
        <v>35</v>
      </c>
      <c r="AH1" s="1" t="s">
        <v>31</v>
      </c>
      <c r="AI1" s="1" t="s">
        <v>85</v>
      </c>
      <c r="AJ1" s="1" t="s">
        <v>54</v>
      </c>
      <c r="AK1" s="1" t="s">
        <v>89</v>
      </c>
      <c r="AL1" s="1" t="s">
        <v>90</v>
      </c>
      <c r="AM1" s="2" t="s">
        <v>91</v>
      </c>
      <c r="AN1" s="1" t="s">
        <v>92</v>
      </c>
      <c r="AO1" s="1" t="s">
        <v>93</v>
      </c>
      <c r="AP1" s="1" t="s">
        <v>94</v>
      </c>
      <c r="AQ1" s="1" t="s">
        <v>95</v>
      </c>
      <c r="AR1" s="2" t="s">
        <v>96</v>
      </c>
      <c r="AS1" s="1" t="s">
        <v>97</v>
      </c>
      <c r="AT1" s="1" t="s">
        <v>98</v>
      </c>
      <c r="AU1" s="1" t="s">
        <v>99</v>
      </c>
      <c r="AV1" s="1" t="s">
        <v>100</v>
      </c>
      <c r="AW1" s="1" t="s">
        <v>101</v>
      </c>
      <c r="AX1" s="1" t="s">
        <v>102</v>
      </c>
      <c r="AY1" s="1" t="s">
        <v>103</v>
      </c>
      <c r="AZ1" s="1" t="s">
        <v>104</v>
      </c>
      <c r="BA1" s="1" t="s">
        <v>105</v>
      </c>
      <c r="BB1" s="1" t="s">
        <v>106</v>
      </c>
      <c r="BC1" s="1" t="s">
        <v>107</v>
      </c>
      <c r="BD1" s="1" t="s">
        <v>108</v>
      </c>
      <c r="BE1" s="1" t="s">
        <v>109</v>
      </c>
      <c r="BF1" s="1" t="s">
        <v>110</v>
      </c>
      <c r="BG1" s="1" t="s">
        <v>111</v>
      </c>
      <c r="BH1" s="1" t="s">
        <v>112</v>
      </c>
      <c r="BI1" s="1" t="s">
        <v>113</v>
      </c>
      <c r="BJ1" s="1" t="s">
        <v>114</v>
      </c>
      <c r="BK1" s="1" t="s">
        <v>115</v>
      </c>
      <c r="BL1" s="1" t="s">
        <v>125</v>
      </c>
      <c r="BM1" s="3" t="s">
        <v>2</v>
      </c>
      <c r="BN1" s="4" t="s">
        <v>3</v>
      </c>
      <c r="BO1" s="4" t="s">
        <v>33</v>
      </c>
      <c r="BR1" s="5">
        <v>12</v>
      </c>
      <c r="BS1" s="5">
        <v>10</v>
      </c>
      <c r="BT1" s="5">
        <v>8</v>
      </c>
      <c r="BU1" s="5">
        <v>7</v>
      </c>
      <c r="BV1" s="5">
        <v>6</v>
      </c>
      <c r="BW1" s="5">
        <v>5</v>
      </c>
      <c r="BX1" s="5">
        <v>4</v>
      </c>
      <c r="BY1" s="5">
        <v>3</v>
      </c>
      <c r="BZ1" s="5">
        <v>2</v>
      </c>
      <c r="CA1" s="5">
        <v>1</v>
      </c>
      <c r="CB1" t="s">
        <v>2</v>
      </c>
    </row>
    <row r="2" spans="1:80" x14ac:dyDescent="0.3">
      <c r="A2" t="s">
        <v>6</v>
      </c>
      <c r="B2">
        <v>1</v>
      </c>
      <c r="D2">
        <v>1</v>
      </c>
      <c r="E2">
        <v>1</v>
      </c>
      <c r="F2">
        <v>2</v>
      </c>
      <c r="G2">
        <v>7</v>
      </c>
      <c r="H2">
        <v>5</v>
      </c>
      <c r="K2" s="6">
        <v>3</v>
      </c>
      <c r="L2">
        <v>1</v>
      </c>
      <c r="M2">
        <v>8</v>
      </c>
      <c r="N2">
        <v>8</v>
      </c>
      <c r="O2">
        <v>5</v>
      </c>
      <c r="P2">
        <v>4</v>
      </c>
      <c r="Q2" s="6">
        <v>1</v>
      </c>
      <c r="T2">
        <v>4</v>
      </c>
      <c r="U2">
        <v>2</v>
      </c>
      <c r="W2" s="6"/>
      <c r="X2">
        <v>4</v>
      </c>
      <c r="Z2">
        <v>4</v>
      </c>
      <c r="AB2">
        <v>3</v>
      </c>
      <c r="AD2">
        <v>5</v>
      </c>
      <c r="AE2">
        <v>1</v>
      </c>
      <c r="AF2">
        <v>10</v>
      </c>
      <c r="AG2">
        <v>3</v>
      </c>
      <c r="AH2">
        <v>2</v>
      </c>
      <c r="AI2">
        <v>5</v>
      </c>
      <c r="AL2">
        <v>2</v>
      </c>
      <c r="AM2" s="6">
        <v>10</v>
      </c>
      <c r="AN2">
        <v>10</v>
      </c>
      <c r="AO2">
        <v>4</v>
      </c>
      <c r="AR2" s="6">
        <v>1</v>
      </c>
      <c r="AT2">
        <v>7</v>
      </c>
      <c r="AU2">
        <v>6</v>
      </c>
      <c r="AV2">
        <v>6</v>
      </c>
      <c r="AW2">
        <v>10</v>
      </c>
      <c r="AY2">
        <v>8</v>
      </c>
      <c r="AZ2">
        <v>10</v>
      </c>
      <c r="BB2">
        <v>6</v>
      </c>
      <c r="BH2">
        <v>12</v>
      </c>
      <c r="BJ2">
        <v>1</v>
      </c>
      <c r="BM2" s="7">
        <v>183</v>
      </c>
      <c r="BN2" s="8">
        <v>24.21</v>
      </c>
      <c r="BO2">
        <v>9</v>
      </c>
      <c r="BR2" s="9">
        <v>1</v>
      </c>
      <c r="BS2" s="10">
        <v>5</v>
      </c>
      <c r="BT2" s="10">
        <v>3</v>
      </c>
      <c r="BU2" s="10">
        <v>2</v>
      </c>
      <c r="BV2" s="10">
        <v>3</v>
      </c>
      <c r="BW2" s="10">
        <v>4</v>
      </c>
      <c r="BX2" s="10">
        <v>5</v>
      </c>
      <c r="BY2" s="10">
        <v>3</v>
      </c>
      <c r="BZ2" s="10">
        <v>4</v>
      </c>
      <c r="CA2" s="11">
        <v>8</v>
      </c>
      <c r="CB2" s="12">
        <v>38</v>
      </c>
    </row>
    <row r="3" spans="1:80" x14ac:dyDescent="0.3">
      <c r="A3" t="s">
        <v>8</v>
      </c>
      <c r="B3">
        <v>6</v>
      </c>
      <c r="C3">
        <v>8</v>
      </c>
      <c r="D3">
        <v>8</v>
      </c>
      <c r="E3">
        <v>12</v>
      </c>
      <c r="F3">
        <v>8</v>
      </c>
      <c r="G3">
        <v>5</v>
      </c>
      <c r="H3">
        <v>7</v>
      </c>
      <c r="I3">
        <v>5</v>
      </c>
      <c r="J3">
        <v>5</v>
      </c>
      <c r="K3" s="6">
        <v>8</v>
      </c>
      <c r="L3">
        <v>3</v>
      </c>
      <c r="M3">
        <v>5</v>
      </c>
      <c r="N3">
        <v>6</v>
      </c>
      <c r="O3">
        <v>1</v>
      </c>
      <c r="Q3" s="6">
        <v>6</v>
      </c>
      <c r="R3">
        <v>10</v>
      </c>
      <c r="S3">
        <v>8</v>
      </c>
      <c r="T3">
        <v>7</v>
      </c>
      <c r="U3">
        <v>7</v>
      </c>
      <c r="V3">
        <v>7</v>
      </c>
      <c r="W3" s="6">
        <v>6</v>
      </c>
      <c r="X3">
        <v>5</v>
      </c>
      <c r="Y3">
        <v>8</v>
      </c>
      <c r="Z3">
        <v>12</v>
      </c>
      <c r="AA3">
        <v>8</v>
      </c>
      <c r="AB3">
        <v>8</v>
      </c>
      <c r="AC3">
        <v>10</v>
      </c>
      <c r="AD3">
        <v>12</v>
      </c>
      <c r="AE3">
        <v>12</v>
      </c>
      <c r="AF3">
        <v>3</v>
      </c>
      <c r="AG3">
        <v>7</v>
      </c>
      <c r="AH3">
        <v>5</v>
      </c>
      <c r="AI3">
        <v>2</v>
      </c>
      <c r="AJ3">
        <v>6</v>
      </c>
      <c r="AK3">
        <v>3</v>
      </c>
      <c r="AL3">
        <v>7</v>
      </c>
      <c r="AM3" s="6">
        <v>12</v>
      </c>
      <c r="AN3">
        <v>12</v>
      </c>
      <c r="AO3">
        <v>5</v>
      </c>
      <c r="AP3">
        <v>6</v>
      </c>
      <c r="AQ3">
        <v>5</v>
      </c>
      <c r="AR3" s="6">
        <v>12</v>
      </c>
      <c r="AS3">
        <v>5</v>
      </c>
      <c r="AT3">
        <v>4</v>
      </c>
      <c r="AU3">
        <v>8</v>
      </c>
      <c r="AV3">
        <v>12</v>
      </c>
      <c r="AW3">
        <v>2</v>
      </c>
      <c r="AZ3">
        <v>1</v>
      </c>
      <c r="BA3">
        <v>5</v>
      </c>
      <c r="BB3">
        <v>7</v>
      </c>
      <c r="BC3">
        <v>8</v>
      </c>
      <c r="BD3">
        <v>10</v>
      </c>
      <c r="BE3">
        <v>6</v>
      </c>
      <c r="BF3">
        <v>10</v>
      </c>
      <c r="BG3">
        <v>10</v>
      </c>
      <c r="BH3">
        <v>7</v>
      </c>
      <c r="BI3">
        <v>8</v>
      </c>
      <c r="BJ3">
        <v>5</v>
      </c>
      <c r="BK3">
        <v>10</v>
      </c>
      <c r="BL3">
        <v>4</v>
      </c>
      <c r="BM3" s="7">
        <v>420</v>
      </c>
      <c r="BN3" s="8">
        <v>55.56</v>
      </c>
      <c r="BO3">
        <v>2</v>
      </c>
      <c r="BR3" s="7">
        <v>8</v>
      </c>
      <c r="BS3" s="8">
        <v>6</v>
      </c>
      <c r="BT3" s="8">
        <v>11</v>
      </c>
      <c r="BU3" s="8">
        <v>8</v>
      </c>
      <c r="BV3" s="8">
        <v>7</v>
      </c>
      <c r="BW3" s="8">
        <v>11</v>
      </c>
      <c r="BX3" s="8">
        <v>2</v>
      </c>
      <c r="BY3" s="8">
        <v>3</v>
      </c>
      <c r="BZ3" s="8">
        <v>2</v>
      </c>
      <c r="CA3" s="13">
        <v>2</v>
      </c>
      <c r="CB3" s="14">
        <v>60</v>
      </c>
    </row>
    <row r="4" spans="1:80" x14ac:dyDescent="0.3">
      <c r="A4" t="s">
        <v>18</v>
      </c>
      <c r="G4">
        <v>1</v>
      </c>
      <c r="K4" s="6"/>
      <c r="L4">
        <v>7</v>
      </c>
      <c r="O4">
        <v>2</v>
      </c>
      <c r="P4">
        <v>6</v>
      </c>
      <c r="Q4" s="6"/>
      <c r="W4" s="6"/>
      <c r="X4">
        <v>3</v>
      </c>
      <c r="AE4">
        <v>4</v>
      </c>
      <c r="AF4">
        <v>5</v>
      </c>
      <c r="AH4">
        <v>3</v>
      </c>
      <c r="AJ4">
        <v>5</v>
      </c>
      <c r="AK4">
        <v>1</v>
      </c>
      <c r="AL4">
        <v>3</v>
      </c>
      <c r="AM4" s="6"/>
      <c r="AO4">
        <v>6</v>
      </c>
      <c r="AR4" s="6"/>
      <c r="AZ4">
        <v>2</v>
      </c>
      <c r="BA4">
        <v>6</v>
      </c>
      <c r="BB4">
        <v>1</v>
      </c>
      <c r="BE4">
        <v>4</v>
      </c>
      <c r="BG4">
        <v>6</v>
      </c>
      <c r="BI4">
        <v>1</v>
      </c>
      <c r="BL4">
        <v>8</v>
      </c>
      <c r="BM4" s="7">
        <v>74</v>
      </c>
      <c r="BN4" s="8">
        <v>9.7899999999999991</v>
      </c>
      <c r="BO4">
        <v>16</v>
      </c>
      <c r="BR4" s="7">
        <v>0</v>
      </c>
      <c r="BS4" s="8">
        <v>0</v>
      </c>
      <c r="BT4" s="8">
        <v>1</v>
      </c>
      <c r="BU4" s="8">
        <v>1</v>
      </c>
      <c r="BV4" s="8">
        <v>4</v>
      </c>
      <c r="BW4" s="8">
        <v>2</v>
      </c>
      <c r="BX4" s="8">
        <v>2</v>
      </c>
      <c r="BY4" s="8">
        <v>3</v>
      </c>
      <c r="BZ4" s="8">
        <v>2</v>
      </c>
      <c r="CA4" s="13">
        <v>4</v>
      </c>
      <c r="CB4" s="14">
        <v>19</v>
      </c>
    </row>
    <row r="5" spans="1:80" x14ac:dyDescent="0.3">
      <c r="A5" t="s">
        <v>9</v>
      </c>
      <c r="B5">
        <v>10</v>
      </c>
      <c r="C5">
        <v>5</v>
      </c>
      <c r="D5">
        <v>2</v>
      </c>
      <c r="E5">
        <v>3</v>
      </c>
      <c r="F5">
        <v>6</v>
      </c>
      <c r="G5">
        <v>10</v>
      </c>
      <c r="H5">
        <v>3</v>
      </c>
      <c r="I5">
        <v>10</v>
      </c>
      <c r="J5">
        <v>7</v>
      </c>
      <c r="K5" s="6">
        <v>10</v>
      </c>
      <c r="L5">
        <v>12</v>
      </c>
      <c r="M5">
        <v>6</v>
      </c>
      <c r="O5">
        <v>4</v>
      </c>
      <c r="P5">
        <v>7</v>
      </c>
      <c r="Q5" s="6">
        <v>10</v>
      </c>
      <c r="R5">
        <v>12</v>
      </c>
      <c r="S5">
        <v>10</v>
      </c>
      <c r="T5">
        <v>8</v>
      </c>
      <c r="V5">
        <v>4</v>
      </c>
      <c r="W5" s="6"/>
      <c r="X5">
        <v>12</v>
      </c>
      <c r="Y5">
        <v>12</v>
      </c>
      <c r="Z5">
        <v>5</v>
      </c>
      <c r="AA5">
        <v>7</v>
      </c>
      <c r="AB5">
        <v>10</v>
      </c>
      <c r="AC5">
        <v>12</v>
      </c>
      <c r="AD5">
        <v>4</v>
      </c>
      <c r="AE5">
        <v>8</v>
      </c>
      <c r="AF5">
        <v>7</v>
      </c>
      <c r="AG5">
        <v>12</v>
      </c>
      <c r="AH5">
        <v>4</v>
      </c>
      <c r="AJ5">
        <v>8</v>
      </c>
      <c r="AK5">
        <v>2</v>
      </c>
      <c r="AL5">
        <v>12</v>
      </c>
      <c r="AM5" s="6">
        <v>3</v>
      </c>
      <c r="AN5">
        <v>6</v>
      </c>
      <c r="AO5">
        <v>7</v>
      </c>
      <c r="AP5">
        <v>12</v>
      </c>
      <c r="AQ5">
        <v>6</v>
      </c>
      <c r="AR5" s="6">
        <v>2</v>
      </c>
      <c r="AS5">
        <v>7</v>
      </c>
      <c r="AT5">
        <v>8</v>
      </c>
      <c r="AV5">
        <v>4</v>
      </c>
      <c r="AW5">
        <v>4</v>
      </c>
      <c r="AX5">
        <v>12</v>
      </c>
      <c r="AY5">
        <v>2</v>
      </c>
      <c r="AZ5">
        <v>12</v>
      </c>
      <c r="BA5">
        <v>8</v>
      </c>
      <c r="BB5">
        <v>10</v>
      </c>
      <c r="BC5">
        <v>10</v>
      </c>
      <c r="BD5">
        <v>12</v>
      </c>
      <c r="BE5">
        <v>10</v>
      </c>
      <c r="BF5">
        <v>8</v>
      </c>
      <c r="BG5">
        <v>3</v>
      </c>
      <c r="BI5">
        <v>12</v>
      </c>
      <c r="BJ5">
        <v>10</v>
      </c>
      <c r="BL5">
        <v>12</v>
      </c>
      <c r="BM5" s="7">
        <v>434</v>
      </c>
      <c r="BN5" s="8">
        <v>57.41</v>
      </c>
      <c r="BO5">
        <v>1</v>
      </c>
      <c r="BR5" s="7">
        <v>13</v>
      </c>
      <c r="BS5" s="8">
        <v>11</v>
      </c>
      <c r="BT5" s="8">
        <v>6</v>
      </c>
      <c r="BU5" s="8">
        <v>6</v>
      </c>
      <c r="BV5" s="8">
        <v>4</v>
      </c>
      <c r="BW5" s="8">
        <v>2</v>
      </c>
      <c r="BX5" s="8">
        <v>6</v>
      </c>
      <c r="BY5" s="8">
        <v>4</v>
      </c>
      <c r="BZ5" s="8">
        <v>4</v>
      </c>
      <c r="CA5" s="13">
        <v>0</v>
      </c>
      <c r="CB5" s="14">
        <v>56</v>
      </c>
    </row>
    <row r="6" spans="1:80" x14ac:dyDescent="0.3">
      <c r="A6" t="s">
        <v>19</v>
      </c>
      <c r="B6">
        <v>3</v>
      </c>
      <c r="C6">
        <v>6</v>
      </c>
      <c r="E6">
        <v>8</v>
      </c>
      <c r="F6">
        <v>7</v>
      </c>
      <c r="G6">
        <v>6</v>
      </c>
      <c r="J6">
        <v>6</v>
      </c>
      <c r="K6" s="6">
        <v>7</v>
      </c>
      <c r="L6">
        <v>8</v>
      </c>
      <c r="M6">
        <v>4</v>
      </c>
      <c r="N6">
        <v>5</v>
      </c>
      <c r="O6">
        <v>7</v>
      </c>
      <c r="Q6" s="6">
        <v>5</v>
      </c>
      <c r="R6">
        <v>6</v>
      </c>
      <c r="S6">
        <v>12</v>
      </c>
      <c r="T6">
        <v>2</v>
      </c>
      <c r="V6">
        <v>6</v>
      </c>
      <c r="W6" s="6">
        <v>2</v>
      </c>
      <c r="X6">
        <v>7</v>
      </c>
      <c r="Y6">
        <v>10</v>
      </c>
      <c r="Z6">
        <v>8</v>
      </c>
      <c r="AB6">
        <v>7</v>
      </c>
      <c r="AC6">
        <v>3</v>
      </c>
      <c r="AD6">
        <v>10</v>
      </c>
      <c r="AF6">
        <v>8</v>
      </c>
      <c r="AG6">
        <v>5</v>
      </c>
      <c r="AH6">
        <v>12</v>
      </c>
      <c r="AI6">
        <v>1</v>
      </c>
      <c r="AJ6">
        <v>12</v>
      </c>
      <c r="AL6">
        <v>1</v>
      </c>
      <c r="AM6" s="6">
        <v>6</v>
      </c>
      <c r="AO6">
        <v>1</v>
      </c>
      <c r="AP6">
        <v>2</v>
      </c>
      <c r="AQ6">
        <v>4</v>
      </c>
      <c r="AR6" s="6">
        <v>7</v>
      </c>
      <c r="AS6">
        <v>4</v>
      </c>
      <c r="AT6">
        <v>5</v>
      </c>
      <c r="AV6">
        <v>7</v>
      </c>
      <c r="AW6">
        <v>3</v>
      </c>
      <c r="AX6">
        <v>7</v>
      </c>
      <c r="AY6">
        <v>3</v>
      </c>
      <c r="BA6">
        <v>10</v>
      </c>
      <c r="BB6">
        <v>8</v>
      </c>
      <c r="BC6">
        <v>6</v>
      </c>
      <c r="BD6">
        <v>5</v>
      </c>
      <c r="BE6">
        <v>2</v>
      </c>
      <c r="BF6">
        <v>2</v>
      </c>
      <c r="BG6">
        <v>12</v>
      </c>
      <c r="BH6">
        <v>5</v>
      </c>
      <c r="BI6">
        <v>7</v>
      </c>
      <c r="BK6">
        <v>7</v>
      </c>
      <c r="BL6">
        <v>3</v>
      </c>
      <c r="BM6" s="7">
        <v>300</v>
      </c>
      <c r="BN6" s="8">
        <v>39.68</v>
      </c>
      <c r="BO6">
        <v>5</v>
      </c>
      <c r="BR6" s="7">
        <v>4</v>
      </c>
      <c r="BS6" s="8">
        <v>3</v>
      </c>
      <c r="BT6" s="8">
        <v>5</v>
      </c>
      <c r="BU6" s="8">
        <v>10</v>
      </c>
      <c r="BV6" s="8">
        <v>7</v>
      </c>
      <c r="BW6" s="8">
        <v>6</v>
      </c>
      <c r="BX6" s="8">
        <v>3</v>
      </c>
      <c r="BY6" s="8">
        <v>5</v>
      </c>
      <c r="BZ6" s="8">
        <v>5</v>
      </c>
      <c r="CA6" s="13">
        <v>3</v>
      </c>
      <c r="CB6" s="14">
        <v>51</v>
      </c>
    </row>
    <row r="7" spans="1:80" x14ac:dyDescent="0.3">
      <c r="A7" t="s">
        <v>10</v>
      </c>
      <c r="J7">
        <v>4</v>
      </c>
      <c r="K7" s="6"/>
      <c r="L7">
        <v>4</v>
      </c>
      <c r="Q7" s="6"/>
      <c r="R7">
        <v>1</v>
      </c>
      <c r="S7">
        <v>6</v>
      </c>
      <c r="T7">
        <v>5</v>
      </c>
      <c r="W7" s="6"/>
      <c r="Z7">
        <v>3</v>
      </c>
      <c r="AE7">
        <v>5</v>
      </c>
      <c r="AF7">
        <v>6</v>
      </c>
      <c r="AJ7">
        <v>10</v>
      </c>
      <c r="AK7">
        <v>6</v>
      </c>
      <c r="AM7" s="6">
        <v>1</v>
      </c>
      <c r="AO7">
        <v>2</v>
      </c>
      <c r="AP7">
        <v>3</v>
      </c>
      <c r="AR7" s="6"/>
      <c r="AS7">
        <v>2</v>
      </c>
      <c r="AT7">
        <v>3</v>
      </c>
      <c r="AU7">
        <v>2</v>
      </c>
      <c r="AW7">
        <v>6</v>
      </c>
      <c r="AX7">
        <v>10</v>
      </c>
      <c r="BA7">
        <v>12</v>
      </c>
      <c r="BF7">
        <v>3</v>
      </c>
      <c r="BG7">
        <v>8</v>
      </c>
      <c r="BI7">
        <v>2</v>
      </c>
      <c r="BJ7">
        <v>3</v>
      </c>
      <c r="BK7">
        <v>2</v>
      </c>
      <c r="BM7" s="7">
        <v>109</v>
      </c>
      <c r="BN7" s="8">
        <v>14.42</v>
      </c>
      <c r="BO7">
        <v>14</v>
      </c>
      <c r="BR7" s="7">
        <v>1</v>
      </c>
      <c r="BS7" s="8">
        <v>2</v>
      </c>
      <c r="BT7" s="8">
        <v>1</v>
      </c>
      <c r="BU7" s="8">
        <v>0</v>
      </c>
      <c r="BV7" s="8">
        <v>4</v>
      </c>
      <c r="BW7" s="8">
        <v>2</v>
      </c>
      <c r="BX7" s="8">
        <v>2</v>
      </c>
      <c r="BY7" s="8">
        <v>5</v>
      </c>
      <c r="BZ7" s="8">
        <v>5</v>
      </c>
      <c r="CA7" s="13">
        <v>2</v>
      </c>
      <c r="CB7" s="14">
        <v>24</v>
      </c>
    </row>
    <row r="8" spans="1:80" x14ac:dyDescent="0.3">
      <c r="A8" t="s">
        <v>44</v>
      </c>
      <c r="D8">
        <v>6</v>
      </c>
      <c r="E8">
        <v>6</v>
      </c>
      <c r="I8">
        <v>3</v>
      </c>
      <c r="K8" s="6"/>
      <c r="M8">
        <v>3</v>
      </c>
      <c r="N8">
        <v>10</v>
      </c>
      <c r="P8">
        <v>12</v>
      </c>
      <c r="Q8" s="6"/>
      <c r="R8">
        <v>3</v>
      </c>
      <c r="U8">
        <v>4</v>
      </c>
      <c r="W8" s="6">
        <v>1</v>
      </c>
      <c r="AB8">
        <v>5</v>
      </c>
      <c r="AI8">
        <v>6</v>
      </c>
      <c r="AK8">
        <v>12</v>
      </c>
      <c r="AM8" s="6"/>
      <c r="AO8">
        <v>8</v>
      </c>
      <c r="AR8" s="6"/>
      <c r="BM8" s="21">
        <v>79</v>
      </c>
      <c r="BN8" s="26">
        <v>10.45</v>
      </c>
      <c r="BO8">
        <v>15</v>
      </c>
      <c r="BR8" s="7">
        <v>2</v>
      </c>
      <c r="BS8" s="8">
        <v>1</v>
      </c>
      <c r="BT8" s="8">
        <v>1</v>
      </c>
      <c r="BU8" s="8">
        <v>0</v>
      </c>
      <c r="BV8" s="8">
        <v>3</v>
      </c>
      <c r="BW8" s="8">
        <v>1</v>
      </c>
      <c r="BX8" s="8">
        <v>1</v>
      </c>
      <c r="BY8" s="8">
        <v>3</v>
      </c>
      <c r="BZ8" s="8">
        <v>0</v>
      </c>
      <c r="CA8" s="13">
        <v>1</v>
      </c>
      <c r="CB8" s="14">
        <v>13</v>
      </c>
    </row>
    <row r="9" spans="1:80" x14ac:dyDescent="0.3">
      <c r="A9" t="s">
        <v>11</v>
      </c>
      <c r="B9">
        <v>7</v>
      </c>
      <c r="C9">
        <v>10</v>
      </c>
      <c r="D9">
        <v>5</v>
      </c>
      <c r="E9">
        <v>4</v>
      </c>
      <c r="F9">
        <v>10</v>
      </c>
      <c r="G9">
        <v>3</v>
      </c>
      <c r="H9">
        <v>12</v>
      </c>
      <c r="J9">
        <v>1</v>
      </c>
      <c r="K9" s="6">
        <v>12</v>
      </c>
      <c r="L9">
        <v>10</v>
      </c>
      <c r="M9">
        <v>7</v>
      </c>
      <c r="N9">
        <v>7</v>
      </c>
      <c r="O9">
        <v>6</v>
      </c>
      <c r="Q9" s="6">
        <v>12</v>
      </c>
      <c r="R9">
        <v>7</v>
      </c>
      <c r="S9">
        <v>2</v>
      </c>
      <c r="T9">
        <v>10</v>
      </c>
      <c r="U9">
        <v>12</v>
      </c>
      <c r="V9">
        <v>8</v>
      </c>
      <c r="W9" s="6">
        <v>5</v>
      </c>
      <c r="X9">
        <v>8</v>
      </c>
      <c r="Y9">
        <v>6</v>
      </c>
      <c r="AA9">
        <v>6</v>
      </c>
      <c r="AB9">
        <v>1</v>
      </c>
      <c r="AC9">
        <v>5</v>
      </c>
      <c r="AD9">
        <v>8</v>
      </c>
      <c r="AF9">
        <v>4</v>
      </c>
      <c r="AG9">
        <v>10</v>
      </c>
      <c r="AH9">
        <v>1</v>
      </c>
      <c r="AI9">
        <v>10</v>
      </c>
      <c r="AJ9">
        <v>7</v>
      </c>
      <c r="AK9">
        <v>5</v>
      </c>
      <c r="AL9">
        <v>8</v>
      </c>
      <c r="AM9" s="6">
        <v>7</v>
      </c>
      <c r="AN9">
        <v>5</v>
      </c>
      <c r="AO9">
        <v>3</v>
      </c>
      <c r="AP9">
        <v>7</v>
      </c>
      <c r="AQ9">
        <v>7</v>
      </c>
      <c r="AR9" s="6">
        <v>10</v>
      </c>
      <c r="AS9">
        <v>1</v>
      </c>
      <c r="AT9">
        <v>6</v>
      </c>
      <c r="AV9">
        <v>5</v>
      </c>
      <c r="AW9">
        <v>7</v>
      </c>
      <c r="AX9">
        <v>4</v>
      </c>
      <c r="AY9">
        <v>6</v>
      </c>
      <c r="AZ9">
        <v>6</v>
      </c>
      <c r="BA9">
        <v>7</v>
      </c>
      <c r="BB9">
        <v>5</v>
      </c>
      <c r="BC9">
        <v>7</v>
      </c>
      <c r="BD9">
        <v>4</v>
      </c>
      <c r="BE9">
        <v>5</v>
      </c>
      <c r="BF9">
        <v>1</v>
      </c>
      <c r="BG9">
        <v>2</v>
      </c>
      <c r="BH9">
        <v>8</v>
      </c>
      <c r="BI9">
        <v>10</v>
      </c>
      <c r="BJ9">
        <v>7</v>
      </c>
      <c r="BK9">
        <v>12</v>
      </c>
      <c r="BL9">
        <v>5</v>
      </c>
      <c r="BM9" s="7">
        <v>376</v>
      </c>
      <c r="BN9" s="8">
        <v>49.74</v>
      </c>
      <c r="BO9">
        <v>3</v>
      </c>
      <c r="BR9" s="7">
        <v>5</v>
      </c>
      <c r="BS9" s="8">
        <v>8</v>
      </c>
      <c r="BT9" s="8">
        <v>5</v>
      </c>
      <c r="BU9" s="8">
        <v>12</v>
      </c>
      <c r="BV9" s="8">
        <v>6</v>
      </c>
      <c r="BW9" s="8">
        <v>9</v>
      </c>
      <c r="BX9" s="8">
        <v>4</v>
      </c>
      <c r="BY9" s="8">
        <v>2</v>
      </c>
      <c r="BZ9" s="8">
        <v>2</v>
      </c>
      <c r="CA9" s="13">
        <v>5</v>
      </c>
      <c r="CB9" s="14">
        <v>58</v>
      </c>
    </row>
    <row r="10" spans="1:80" x14ac:dyDescent="0.3">
      <c r="A10" t="s">
        <v>45</v>
      </c>
      <c r="B10">
        <v>4</v>
      </c>
      <c r="C10">
        <v>4</v>
      </c>
      <c r="F10">
        <v>4</v>
      </c>
      <c r="I10">
        <v>7</v>
      </c>
      <c r="K10" s="6">
        <v>5</v>
      </c>
      <c r="M10">
        <v>1</v>
      </c>
      <c r="N10">
        <v>12</v>
      </c>
      <c r="O10">
        <v>3</v>
      </c>
      <c r="Q10" s="6">
        <v>2</v>
      </c>
      <c r="R10">
        <v>2</v>
      </c>
      <c r="S10">
        <v>3</v>
      </c>
      <c r="V10">
        <v>2</v>
      </c>
      <c r="W10" s="6">
        <v>7</v>
      </c>
      <c r="Y10">
        <v>1</v>
      </c>
      <c r="AA10">
        <v>1</v>
      </c>
      <c r="AB10">
        <v>6</v>
      </c>
      <c r="AC10">
        <v>2</v>
      </c>
      <c r="AD10">
        <v>3</v>
      </c>
      <c r="AE10">
        <v>6</v>
      </c>
      <c r="AF10">
        <v>2</v>
      </c>
      <c r="AI10">
        <v>4</v>
      </c>
      <c r="AL10">
        <v>5</v>
      </c>
      <c r="AM10" s="6"/>
      <c r="AQ10">
        <v>8</v>
      </c>
      <c r="AR10" s="6">
        <v>4</v>
      </c>
      <c r="AU10">
        <v>1</v>
      </c>
      <c r="AX10">
        <v>8</v>
      </c>
      <c r="AY10">
        <v>1</v>
      </c>
      <c r="AZ10">
        <v>4</v>
      </c>
      <c r="BB10">
        <v>3</v>
      </c>
      <c r="BD10">
        <v>8</v>
      </c>
      <c r="BF10">
        <v>12</v>
      </c>
      <c r="BG10">
        <v>7</v>
      </c>
      <c r="BI10">
        <v>4</v>
      </c>
      <c r="BK10">
        <v>1</v>
      </c>
      <c r="BM10" s="7">
        <v>147</v>
      </c>
      <c r="BN10" s="8">
        <v>19.440000000000001</v>
      </c>
      <c r="BO10">
        <v>11</v>
      </c>
      <c r="BR10" s="7">
        <v>2</v>
      </c>
      <c r="BS10" s="8">
        <v>0</v>
      </c>
      <c r="BT10" s="8">
        <v>3</v>
      </c>
      <c r="BU10" s="8">
        <v>3</v>
      </c>
      <c r="BV10" s="8">
        <v>2</v>
      </c>
      <c r="BW10" s="8">
        <v>2</v>
      </c>
      <c r="BX10" s="8">
        <v>7</v>
      </c>
      <c r="BY10" s="8">
        <v>4</v>
      </c>
      <c r="BZ10" s="8">
        <v>5</v>
      </c>
      <c r="CA10" s="13">
        <v>6</v>
      </c>
      <c r="CB10" s="14">
        <v>34</v>
      </c>
    </row>
    <row r="11" spans="1:80" x14ac:dyDescent="0.3">
      <c r="A11" t="s">
        <v>12</v>
      </c>
      <c r="C11">
        <v>12</v>
      </c>
      <c r="D11">
        <v>10</v>
      </c>
      <c r="F11">
        <v>12</v>
      </c>
      <c r="G11">
        <v>8</v>
      </c>
      <c r="H11">
        <v>10</v>
      </c>
      <c r="I11">
        <v>4</v>
      </c>
      <c r="J11">
        <v>8</v>
      </c>
      <c r="K11" s="6">
        <v>6</v>
      </c>
      <c r="M11">
        <v>12</v>
      </c>
      <c r="N11">
        <v>2</v>
      </c>
      <c r="O11">
        <v>8</v>
      </c>
      <c r="Q11" s="6">
        <v>8</v>
      </c>
      <c r="R11">
        <v>8</v>
      </c>
      <c r="S11">
        <v>4</v>
      </c>
      <c r="T11">
        <v>12</v>
      </c>
      <c r="U11">
        <v>10</v>
      </c>
      <c r="V11">
        <v>12</v>
      </c>
      <c r="W11" s="6"/>
      <c r="X11">
        <v>10</v>
      </c>
      <c r="Z11">
        <v>1</v>
      </c>
      <c r="AA11">
        <v>10</v>
      </c>
      <c r="AC11">
        <v>6</v>
      </c>
      <c r="AE11">
        <v>2</v>
      </c>
      <c r="AG11">
        <v>4</v>
      </c>
      <c r="AH11">
        <v>7</v>
      </c>
      <c r="AI11">
        <v>7</v>
      </c>
      <c r="AM11" s="6">
        <v>2</v>
      </c>
      <c r="AO11">
        <v>12</v>
      </c>
      <c r="AP11">
        <v>10</v>
      </c>
      <c r="AR11" s="6"/>
      <c r="AS11">
        <v>8</v>
      </c>
      <c r="AT11">
        <v>12</v>
      </c>
      <c r="AU11">
        <v>10</v>
      </c>
      <c r="AV11">
        <v>10</v>
      </c>
      <c r="AW11">
        <v>12</v>
      </c>
      <c r="AY11">
        <v>7</v>
      </c>
      <c r="BC11">
        <v>12</v>
      </c>
      <c r="BD11">
        <v>6</v>
      </c>
      <c r="BE11">
        <v>12</v>
      </c>
      <c r="BJ11">
        <v>12</v>
      </c>
      <c r="BK11">
        <v>4</v>
      </c>
      <c r="BL11">
        <v>7</v>
      </c>
      <c r="BM11" s="7">
        <v>329</v>
      </c>
      <c r="BN11" s="8">
        <v>43.52</v>
      </c>
      <c r="BO11">
        <v>4</v>
      </c>
      <c r="BR11" s="7">
        <v>11</v>
      </c>
      <c r="BS11" s="8">
        <v>8</v>
      </c>
      <c r="BT11" s="8">
        <v>6</v>
      </c>
      <c r="BU11" s="8">
        <v>4</v>
      </c>
      <c r="BV11" s="8">
        <v>3</v>
      </c>
      <c r="BW11" s="8">
        <v>0</v>
      </c>
      <c r="BX11" s="8">
        <v>4</v>
      </c>
      <c r="BY11" s="8">
        <v>0</v>
      </c>
      <c r="BZ11" s="8">
        <v>3</v>
      </c>
      <c r="CA11" s="13">
        <v>1</v>
      </c>
      <c r="CB11" s="14">
        <v>40</v>
      </c>
    </row>
    <row r="12" spans="1:80" x14ac:dyDescent="0.3">
      <c r="A12" t="s">
        <v>48</v>
      </c>
      <c r="K12" s="6"/>
      <c r="N12">
        <v>3</v>
      </c>
      <c r="Q12" s="6"/>
      <c r="T12">
        <v>1</v>
      </c>
      <c r="W12" s="6"/>
      <c r="AF12">
        <v>12</v>
      </c>
      <c r="AK12">
        <v>4</v>
      </c>
      <c r="AM12" s="6"/>
      <c r="AN12">
        <v>1</v>
      </c>
      <c r="AR12" s="6"/>
      <c r="BG12">
        <v>4</v>
      </c>
      <c r="BH12">
        <v>1</v>
      </c>
      <c r="BI12">
        <v>5</v>
      </c>
      <c r="BL12">
        <v>2</v>
      </c>
      <c r="BM12" s="7">
        <v>33</v>
      </c>
      <c r="BN12" s="8">
        <v>4.37</v>
      </c>
      <c r="BO12">
        <v>17</v>
      </c>
      <c r="BR12" s="7">
        <v>1</v>
      </c>
      <c r="BS12" s="8">
        <v>0</v>
      </c>
      <c r="BT12" s="8">
        <v>0</v>
      </c>
      <c r="BU12" s="8">
        <v>0</v>
      </c>
      <c r="BV12" s="8">
        <v>0</v>
      </c>
      <c r="BW12" s="8">
        <v>1</v>
      </c>
      <c r="BX12" s="8">
        <v>2</v>
      </c>
      <c r="BY12" s="8">
        <v>1</v>
      </c>
      <c r="BZ12" s="8">
        <v>1</v>
      </c>
      <c r="CA12" s="13">
        <v>3</v>
      </c>
      <c r="CB12" s="14">
        <v>9</v>
      </c>
    </row>
    <row r="13" spans="1:80" x14ac:dyDescent="0.3">
      <c r="A13" t="s">
        <v>49</v>
      </c>
      <c r="E13">
        <v>5</v>
      </c>
      <c r="F13">
        <v>3</v>
      </c>
      <c r="H13">
        <v>1</v>
      </c>
      <c r="I13">
        <v>2</v>
      </c>
      <c r="J13">
        <v>2</v>
      </c>
      <c r="K13" s="6">
        <v>4</v>
      </c>
      <c r="M13">
        <v>2</v>
      </c>
      <c r="P13">
        <v>1</v>
      </c>
      <c r="Q13" s="6"/>
      <c r="T13">
        <v>3</v>
      </c>
      <c r="U13">
        <v>1</v>
      </c>
      <c r="W13" s="6">
        <v>4</v>
      </c>
      <c r="Y13">
        <v>2</v>
      </c>
      <c r="AA13">
        <v>3</v>
      </c>
      <c r="AB13">
        <v>12</v>
      </c>
      <c r="AC13">
        <v>1</v>
      </c>
      <c r="AD13">
        <v>7</v>
      </c>
      <c r="AI13">
        <v>3</v>
      </c>
      <c r="AM13" s="6">
        <v>8</v>
      </c>
      <c r="AP13">
        <v>4</v>
      </c>
      <c r="AQ13">
        <v>3</v>
      </c>
      <c r="AR13" s="6"/>
      <c r="AS13">
        <v>12</v>
      </c>
      <c r="AU13">
        <v>3</v>
      </c>
      <c r="AV13">
        <v>2</v>
      </c>
      <c r="AX13">
        <v>1</v>
      </c>
      <c r="AY13">
        <v>10</v>
      </c>
      <c r="BC13">
        <v>1</v>
      </c>
      <c r="BF13">
        <v>5</v>
      </c>
      <c r="BH13">
        <v>3</v>
      </c>
      <c r="BI13">
        <v>6</v>
      </c>
      <c r="BJ13">
        <v>2</v>
      </c>
      <c r="BM13" s="7">
        <v>116</v>
      </c>
      <c r="BN13" s="8">
        <v>15.34</v>
      </c>
      <c r="BO13">
        <v>13</v>
      </c>
      <c r="BR13" s="7">
        <v>2</v>
      </c>
      <c r="BS13" s="8">
        <v>1</v>
      </c>
      <c r="BT13" s="8">
        <v>1</v>
      </c>
      <c r="BU13" s="8">
        <v>1</v>
      </c>
      <c r="BV13" s="8">
        <v>1</v>
      </c>
      <c r="BW13" s="8">
        <v>2</v>
      </c>
      <c r="BX13" s="8">
        <v>3</v>
      </c>
      <c r="BY13" s="8">
        <v>7</v>
      </c>
      <c r="BZ13" s="8">
        <v>6</v>
      </c>
      <c r="CA13" s="13">
        <v>6</v>
      </c>
      <c r="CB13" s="14">
        <v>30</v>
      </c>
    </row>
    <row r="14" spans="1:80" x14ac:dyDescent="0.3">
      <c r="A14" t="s">
        <v>55</v>
      </c>
      <c r="B14">
        <v>12</v>
      </c>
      <c r="C14">
        <v>3</v>
      </c>
      <c r="D14">
        <v>12</v>
      </c>
      <c r="G14">
        <v>12</v>
      </c>
      <c r="H14">
        <v>8</v>
      </c>
      <c r="I14">
        <v>12</v>
      </c>
      <c r="J14">
        <v>3</v>
      </c>
      <c r="K14" s="6"/>
      <c r="L14">
        <v>2</v>
      </c>
      <c r="M14">
        <v>10</v>
      </c>
      <c r="P14">
        <v>3</v>
      </c>
      <c r="Q14" s="6">
        <v>3</v>
      </c>
      <c r="S14">
        <v>1</v>
      </c>
      <c r="T14">
        <v>6</v>
      </c>
      <c r="U14">
        <v>8</v>
      </c>
      <c r="V14">
        <v>5</v>
      </c>
      <c r="W14" s="6"/>
      <c r="X14">
        <v>6</v>
      </c>
      <c r="Y14">
        <v>5</v>
      </c>
      <c r="Z14">
        <v>2</v>
      </c>
      <c r="AA14">
        <v>2</v>
      </c>
      <c r="AB14">
        <v>2</v>
      </c>
      <c r="AC14">
        <v>8</v>
      </c>
      <c r="AD14">
        <v>1</v>
      </c>
      <c r="AH14">
        <v>6</v>
      </c>
      <c r="AI14">
        <v>12</v>
      </c>
      <c r="AL14">
        <v>4</v>
      </c>
      <c r="AM14" s="6"/>
      <c r="AN14">
        <v>3</v>
      </c>
      <c r="AO14">
        <v>10</v>
      </c>
      <c r="AP14">
        <v>5</v>
      </c>
      <c r="AQ14">
        <v>12</v>
      </c>
      <c r="AR14" s="6">
        <v>8</v>
      </c>
      <c r="AS14">
        <v>10</v>
      </c>
      <c r="AT14">
        <v>10</v>
      </c>
      <c r="AV14">
        <v>8</v>
      </c>
      <c r="AW14">
        <v>8</v>
      </c>
      <c r="AY14">
        <v>12</v>
      </c>
      <c r="AZ14">
        <v>8</v>
      </c>
      <c r="BB14">
        <v>4</v>
      </c>
      <c r="BC14">
        <v>4</v>
      </c>
      <c r="BE14">
        <v>1</v>
      </c>
      <c r="BH14">
        <v>10</v>
      </c>
      <c r="BJ14">
        <v>4</v>
      </c>
      <c r="BM14" s="7">
        <v>265</v>
      </c>
      <c r="BN14" s="8">
        <v>35.049999999999997</v>
      </c>
      <c r="BO14">
        <v>7</v>
      </c>
      <c r="BR14" s="7">
        <v>7</v>
      </c>
      <c r="BS14" s="8">
        <v>5</v>
      </c>
      <c r="BT14" s="8">
        <v>7</v>
      </c>
      <c r="BU14" s="8">
        <v>0</v>
      </c>
      <c r="BV14" s="8">
        <v>3</v>
      </c>
      <c r="BW14" s="8">
        <v>3</v>
      </c>
      <c r="BX14" s="8">
        <v>4</v>
      </c>
      <c r="BY14" s="8">
        <v>5</v>
      </c>
      <c r="BZ14" s="8">
        <v>4</v>
      </c>
      <c r="CA14" s="13">
        <v>3</v>
      </c>
      <c r="CB14" s="14">
        <v>41</v>
      </c>
    </row>
    <row r="15" spans="1:80" x14ac:dyDescent="0.3">
      <c r="A15" t="s">
        <v>13</v>
      </c>
      <c r="B15">
        <v>5</v>
      </c>
      <c r="C15">
        <v>2</v>
      </c>
      <c r="D15">
        <v>4</v>
      </c>
      <c r="E15">
        <v>2</v>
      </c>
      <c r="F15">
        <v>5</v>
      </c>
      <c r="G15">
        <v>2</v>
      </c>
      <c r="H15">
        <v>2</v>
      </c>
      <c r="I15">
        <v>1</v>
      </c>
      <c r="J15">
        <v>10</v>
      </c>
      <c r="K15" s="6"/>
      <c r="N15">
        <v>4</v>
      </c>
      <c r="P15">
        <v>2</v>
      </c>
      <c r="Q15" s="6"/>
      <c r="U15">
        <v>5</v>
      </c>
      <c r="V15">
        <v>10</v>
      </c>
      <c r="W15" s="6">
        <v>10</v>
      </c>
      <c r="Y15">
        <v>4</v>
      </c>
      <c r="Z15">
        <v>6</v>
      </c>
      <c r="AA15">
        <v>5</v>
      </c>
      <c r="AC15">
        <v>4</v>
      </c>
      <c r="AE15">
        <v>3</v>
      </c>
      <c r="AG15">
        <v>2</v>
      </c>
      <c r="AH15">
        <v>8</v>
      </c>
      <c r="AJ15">
        <v>4</v>
      </c>
      <c r="AM15" s="6">
        <v>5</v>
      </c>
      <c r="AN15">
        <v>7</v>
      </c>
      <c r="AP15">
        <v>1</v>
      </c>
      <c r="AQ15">
        <v>10</v>
      </c>
      <c r="AR15" s="6">
        <v>5</v>
      </c>
      <c r="AS15">
        <v>3</v>
      </c>
      <c r="AT15">
        <v>1</v>
      </c>
      <c r="AU15">
        <v>4</v>
      </c>
      <c r="AV15">
        <v>1</v>
      </c>
      <c r="AX15">
        <v>5</v>
      </c>
      <c r="AY15">
        <v>4</v>
      </c>
      <c r="AZ15">
        <v>7</v>
      </c>
      <c r="BA15">
        <v>4</v>
      </c>
      <c r="BB15">
        <v>2</v>
      </c>
      <c r="BC15">
        <v>3</v>
      </c>
      <c r="BD15">
        <v>3</v>
      </c>
      <c r="BE15">
        <v>3</v>
      </c>
      <c r="BF15">
        <v>6</v>
      </c>
      <c r="BH15">
        <v>4</v>
      </c>
      <c r="BI15">
        <v>3</v>
      </c>
      <c r="BJ15">
        <v>6</v>
      </c>
      <c r="BK15">
        <v>6</v>
      </c>
      <c r="BL15">
        <v>6</v>
      </c>
      <c r="BM15" s="7">
        <v>199</v>
      </c>
      <c r="BN15" s="8">
        <v>26.32</v>
      </c>
      <c r="BO15">
        <v>8</v>
      </c>
      <c r="BR15" s="7">
        <v>0</v>
      </c>
      <c r="BS15" s="8">
        <v>4</v>
      </c>
      <c r="BT15" s="8">
        <v>1</v>
      </c>
      <c r="BU15" s="8">
        <v>2</v>
      </c>
      <c r="BV15" s="8">
        <v>5</v>
      </c>
      <c r="BW15" s="8">
        <v>7</v>
      </c>
      <c r="BX15" s="8">
        <v>9</v>
      </c>
      <c r="BY15" s="8">
        <v>6</v>
      </c>
      <c r="BZ15" s="8">
        <v>7</v>
      </c>
      <c r="CA15" s="13">
        <v>4</v>
      </c>
      <c r="CB15" s="14">
        <v>45</v>
      </c>
    </row>
    <row r="16" spans="1:80" x14ac:dyDescent="0.3">
      <c r="A16" t="s">
        <v>42</v>
      </c>
      <c r="B16">
        <v>2</v>
      </c>
      <c r="C16">
        <v>1</v>
      </c>
      <c r="E16">
        <v>10</v>
      </c>
      <c r="F16">
        <v>1</v>
      </c>
      <c r="I16">
        <v>6</v>
      </c>
      <c r="K16" s="6">
        <v>1</v>
      </c>
      <c r="O16">
        <v>12</v>
      </c>
      <c r="P16">
        <v>10</v>
      </c>
      <c r="Q16" s="6"/>
      <c r="V16">
        <v>1</v>
      </c>
      <c r="W16" s="6">
        <v>8</v>
      </c>
      <c r="Z16">
        <v>7</v>
      </c>
      <c r="AB16">
        <v>4</v>
      </c>
      <c r="AD16">
        <v>2</v>
      </c>
      <c r="AE16">
        <v>7</v>
      </c>
      <c r="AF16">
        <v>1</v>
      </c>
      <c r="AG16">
        <v>1</v>
      </c>
      <c r="AJ16">
        <v>3</v>
      </c>
      <c r="AK16">
        <v>7</v>
      </c>
      <c r="AL16">
        <v>10</v>
      </c>
      <c r="AM16" s="6"/>
      <c r="AN16">
        <v>8</v>
      </c>
      <c r="AQ16">
        <v>1</v>
      </c>
      <c r="AR16" s="6">
        <v>6</v>
      </c>
      <c r="AS16">
        <v>6</v>
      </c>
      <c r="AT16">
        <v>2</v>
      </c>
      <c r="AU16">
        <v>7</v>
      </c>
      <c r="AW16">
        <v>1</v>
      </c>
      <c r="AX16">
        <v>2</v>
      </c>
      <c r="BA16">
        <v>3</v>
      </c>
      <c r="BC16">
        <v>2</v>
      </c>
      <c r="BD16">
        <v>2</v>
      </c>
      <c r="BF16">
        <v>7</v>
      </c>
      <c r="BG16">
        <v>5</v>
      </c>
      <c r="BK16">
        <v>8</v>
      </c>
      <c r="BL16">
        <v>1</v>
      </c>
      <c r="BM16" s="7">
        <v>155</v>
      </c>
      <c r="BN16" s="8">
        <v>20.5</v>
      </c>
      <c r="BO16">
        <v>10</v>
      </c>
      <c r="BR16" s="7">
        <v>1</v>
      </c>
      <c r="BS16" s="8">
        <v>3</v>
      </c>
      <c r="BT16" s="8">
        <v>3</v>
      </c>
      <c r="BU16" s="8">
        <v>5</v>
      </c>
      <c r="BV16" s="8">
        <v>3</v>
      </c>
      <c r="BW16" s="8">
        <v>1</v>
      </c>
      <c r="BX16" s="8">
        <v>1</v>
      </c>
      <c r="BY16" s="8">
        <v>2</v>
      </c>
      <c r="BZ16" s="8">
        <v>6</v>
      </c>
      <c r="CA16" s="13">
        <v>9</v>
      </c>
      <c r="CB16" s="14">
        <v>34</v>
      </c>
    </row>
    <row r="17" spans="1:80" x14ac:dyDescent="0.3">
      <c r="A17" t="s">
        <v>43</v>
      </c>
      <c r="D17">
        <v>3</v>
      </c>
      <c r="E17">
        <v>7</v>
      </c>
      <c r="G17">
        <v>4</v>
      </c>
      <c r="H17">
        <v>4</v>
      </c>
      <c r="K17" s="6"/>
      <c r="L17">
        <v>5</v>
      </c>
      <c r="N17">
        <v>1</v>
      </c>
      <c r="O17">
        <v>10</v>
      </c>
      <c r="P17">
        <v>5</v>
      </c>
      <c r="Q17" s="6">
        <v>4</v>
      </c>
      <c r="R17">
        <v>5</v>
      </c>
      <c r="S17">
        <v>5</v>
      </c>
      <c r="U17">
        <v>3</v>
      </c>
      <c r="W17" s="6">
        <v>3</v>
      </c>
      <c r="X17">
        <v>1</v>
      </c>
      <c r="Y17">
        <v>3</v>
      </c>
      <c r="AA17">
        <v>4</v>
      </c>
      <c r="AD17">
        <v>6</v>
      </c>
      <c r="AG17">
        <v>8</v>
      </c>
      <c r="AJ17">
        <v>1</v>
      </c>
      <c r="AK17">
        <v>10</v>
      </c>
      <c r="AL17">
        <v>6</v>
      </c>
      <c r="AM17" s="6">
        <v>4</v>
      </c>
      <c r="AN17">
        <v>2</v>
      </c>
      <c r="AQ17">
        <v>2</v>
      </c>
      <c r="AR17" s="6"/>
      <c r="AU17">
        <v>5</v>
      </c>
      <c r="AX17">
        <v>6</v>
      </c>
      <c r="AZ17">
        <v>3</v>
      </c>
      <c r="BA17">
        <v>2</v>
      </c>
      <c r="BD17">
        <v>1</v>
      </c>
      <c r="BE17">
        <v>7</v>
      </c>
      <c r="BG17">
        <v>1</v>
      </c>
      <c r="BH17">
        <v>2</v>
      </c>
      <c r="BK17">
        <v>3</v>
      </c>
      <c r="BM17" s="7">
        <v>136</v>
      </c>
      <c r="BN17" s="8">
        <v>17.989999999999998</v>
      </c>
      <c r="BO17">
        <v>12</v>
      </c>
      <c r="BR17" s="7">
        <v>0</v>
      </c>
      <c r="BS17" s="8">
        <v>2</v>
      </c>
      <c r="BT17" s="8">
        <v>1</v>
      </c>
      <c r="BU17" s="8">
        <v>2</v>
      </c>
      <c r="BV17" s="8">
        <v>3</v>
      </c>
      <c r="BW17" s="8">
        <v>5</v>
      </c>
      <c r="BX17" s="8">
        <v>5</v>
      </c>
      <c r="BY17" s="8">
        <v>6</v>
      </c>
      <c r="BZ17" s="8">
        <v>4</v>
      </c>
      <c r="CA17" s="13">
        <v>5</v>
      </c>
      <c r="CB17" s="14">
        <v>33</v>
      </c>
    </row>
    <row r="18" spans="1:80" x14ac:dyDescent="0.3">
      <c r="A18" t="s">
        <v>50</v>
      </c>
      <c r="B18">
        <v>8</v>
      </c>
      <c r="C18">
        <v>7</v>
      </c>
      <c r="D18">
        <v>7</v>
      </c>
      <c r="H18">
        <v>6</v>
      </c>
      <c r="I18">
        <v>8</v>
      </c>
      <c r="J18">
        <v>12</v>
      </c>
      <c r="K18" s="6">
        <v>2</v>
      </c>
      <c r="L18">
        <v>6</v>
      </c>
      <c r="P18">
        <v>8</v>
      </c>
      <c r="Q18" s="6">
        <v>7</v>
      </c>
      <c r="R18">
        <v>4</v>
      </c>
      <c r="S18">
        <v>7</v>
      </c>
      <c r="U18">
        <v>6</v>
      </c>
      <c r="V18">
        <v>3</v>
      </c>
      <c r="W18" s="6">
        <v>12</v>
      </c>
      <c r="X18">
        <v>2</v>
      </c>
      <c r="Y18">
        <v>7</v>
      </c>
      <c r="Z18">
        <v>10</v>
      </c>
      <c r="AA18">
        <v>12</v>
      </c>
      <c r="AC18">
        <v>7</v>
      </c>
      <c r="AE18">
        <v>10</v>
      </c>
      <c r="AG18">
        <v>6</v>
      </c>
      <c r="AH18">
        <v>10</v>
      </c>
      <c r="AI18">
        <v>8</v>
      </c>
      <c r="AJ18">
        <v>2</v>
      </c>
      <c r="AK18">
        <v>8</v>
      </c>
      <c r="AM18" s="6"/>
      <c r="AN18">
        <v>4</v>
      </c>
      <c r="AP18">
        <v>8</v>
      </c>
      <c r="AR18" s="6">
        <v>3</v>
      </c>
      <c r="AU18">
        <v>12</v>
      </c>
      <c r="AV18">
        <v>3</v>
      </c>
      <c r="AW18">
        <v>5</v>
      </c>
      <c r="AX18">
        <v>3</v>
      </c>
      <c r="AY18">
        <v>5</v>
      </c>
      <c r="AZ18">
        <v>5</v>
      </c>
      <c r="BA18">
        <v>1</v>
      </c>
      <c r="BB18">
        <v>12</v>
      </c>
      <c r="BD18">
        <v>7</v>
      </c>
      <c r="BE18">
        <v>8</v>
      </c>
      <c r="BF18">
        <v>4</v>
      </c>
      <c r="BH18">
        <v>6</v>
      </c>
      <c r="BJ18">
        <v>8</v>
      </c>
      <c r="BK18">
        <v>5</v>
      </c>
      <c r="BL18">
        <v>10</v>
      </c>
      <c r="BM18" s="7">
        <v>294</v>
      </c>
      <c r="BN18" s="8">
        <v>38.89</v>
      </c>
      <c r="BO18">
        <v>6</v>
      </c>
      <c r="BR18" s="15">
        <v>5</v>
      </c>
      <c r="BS18" s="16">
        <v>4</v>
      </c>
      <c r="BT18" s="16">
        <v>8</v>
      </c>
      <c r="BU18" s="16">
        <v>7</v>
      </c>
      <c r="BV18" s="16">
        <v>5</v>
      </c>
      <c r="BW18" s="16">
        <v>4</v>
      </c>
      <c r="BX18" s="16">
        <v>3</v>
      </c>
      <c r="BY18" s="16">
        <v>4</v>
      </c>
      <c r="BZ18" s="16">
        <v>3</v>
      </c>
      <c r="CA18" s="17">
        <v>1</v>
      </c>
      <c r="CB18" s="18">
        <v>44</v>
      </c>
    </row>
    <row r="19" spans="1:80" x14ac:dyDescent="0.3">
      <c r="A19" s="10" t="s">
        <v>2</v>
      </c>
      <c r="B19" s="10">
        <v>58</v>
      </c>
      <c r="C19" s="10">
        <v>58</v>
      </c>
      <c r="D19" s="10">
        <v>58</v>
      </c>
      <c r="E19" s="10">
        <v>58</v>
      </c>
      <c r="F19" s="10">
        <v>58</v>
      </c>
      <c r="G19" s="10">
        <v>58</v>
      </c>
      <c r="H19" s="10">
        <v>58</v>
      </c>
      <c r="I19" s="10">
        <v>58</v>
      </c>
      <c r="J19" s="10">
        <v>58</v>
      </c>
      <c r="K19" s="19">
        <v>58</v>
      </c>
      <c r="L19" s="10">
        <v>58</v>
      </c>
      <c r="M19" s="10">
        <v>58</v>
      </c>
      <c r="N19" s="10">
        <v>58</v>
      </c>
      <c r="O19" s="10">
        <v>58</v>
      </c>
      <c r="P19" s="10">
        <v>58</v>
      </c>
      <c r="Q19" s="19">
        <v>58</v>
      </c>
      <c r="R19" s="10">
        <v>58</v>
      </c>
      <c r="S19" s="10">
        <v>58</v>
      </c>
      <c r="T19" s="10">
        <v>58</v>
      </c>
      <c r="U19" s="10">
        <v>58</v>
      </c>
      <c r="V19" s="10">
        <v>58</v>
      </c>
      <c r="W19" s="19">
        <v>58</v>
      </c>
      <c r="X19" s="10">
        <v>58</v>
      </c>
      <c r="Y19" s="10">
        <v>58</v>
      </c>
      <c r="Z19" s="10">
        <v>58</v>
      </c>
      <c r="AA19" s="10">
        <v>58</v>
      </c>
      <c r="AB19" s="10">
        <v>58</v>
      </c>
      <c r="AC19" s="10">
        <v>58</v>
      </c>
      <c r="AD19" s="10">
        <v>58</v>
      </c>
      <c r="AE19" s="10">
        <v>58</v>
      </c>
      <c r="AF19" s="10">
        <v>58</v>
      </c>
      <c r="AG19" s="10">
        <v>58</v>
      </c>
      <c r="AH19" s="10">
        <v>58</v>
      </c>
      <c r="AI19" s="10">
        <v>58</v>
      </c>
      <c r="AJ19" s="10">
        <v>58</v>
      </c>
      <c r="AK19" s="10">
        <v>58</v>
      </c>
      <c r="AL19" s="10">
        <v>58</v>
      </c>
      <c r="AM19" s="19">
        <v>58</v>
      </c>
      <c r="AN19" s="10">
        <v>58</v>
      </c>
      <c r="AO19" s="10">
        <v>58</v>
      </c>
      <c r="AP19" s="10">
        <v>58</v>
      </c>
      <c r="AQ19" s="10">
        <v>58</v>
      </c>
      <c r="AR19" s="19">
        <v>58</v>
      </c>
      <c r="AS19" s="10">
        <v>58</v>
      </c>
      <c r="AT19" s="10">
        <v>58</v>
      </c>
      <c r="AU19" s="10">
        <v>58</v>
      </c>
      <c r="AV19" s="10">
        <v>58</v>
      </c>
      <c r="AW19" s="10">
        <v>58</v>
      </c>
      <c r="AX19" s="10">
        <v>58</v>
      </c>
      <c r="AY19" s="10">
        <v>58</v>
      </c>
      <c r="AZ19" s="10">
        <v>58</v>
      </c>
      <c r="BA19" s="10">
        <v>58</v>
      </c>
      <c r="BB19" s="10">
        <v>58</v>
      </c>
      <c r="BC19" s="10">
        <v>53</v>
      </c>
      <c r="BD19" s="10">
        <v>58</v>
      </c>
      <c r="BE19" s="10">
        <v>58</v>
      </c>
      <c r="BF19" s="10">
        <v>58</v>
      </c>
      <c r="BG19" s="10">
        <v>58</v>
      </c>
      <c r="BH19" s="10">
        <v>58</v>
      </c>
      <c r="BI19" s="10">
        <v>58</v>
      </c>
      <c r="BJ19" s="10">
        <v>58</v>
      </c>
      <c r="BK19" s="10">
        <v>58</v>
      </c>
      <c r="BL19" s="10">
        <v>58</v>
      </c>
      <c r="BM19" s="9">
        <v>756</v>
      </c>
      <c r="BN19" s="10"/>
      <c r="BO19" s="10"/>
    </row>
    <row r="20" spans="1:80" x14ac:dyDescent="0.3">
      <c r="A20" s="8" t="s">
        <v>14</v>
      </c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>
        <v>7</v>
      </c>
      <c r="I20" s="8">
        <v>8</v>
      </c>
      <c r="J20" s="8">
        <v>9</v>
      </c>
      <c r="K20" s="8">
        <v>10</v>
      </c>
      <c r="L20" s="8">
        <v>11</v>
      </c>
      <c r="M20" s="8">
        <v>12</v>
      </c>
      <c r="N20" s="8">
        <v>13</v>
      </c>
      <c r="O20" s="8">
        <v>14</v>
      </c>
      <c r="P20" s="8">
        <v>15</v>
      </c>
      <c r="Q20" s="8">
        <v>16</v>
      </c>
      <c r="R20" s="8">
        <v>17</v>
      </c>
      <c r="S20" s="8">
        <v>18</v>
      </c>
      <c r="T20" s="8">
        <v>19</v>
      </c>
      <c r="U20" s="8">
        <v>20</v>
      </c>
      <c r="V20" s="8">
        <v>21</v>
      </c>
      <c r="W20" s="8">
        <v>22</v>
      </c>
      <c r="X20" s="8">
        <v>23</v>
      </c>
      <c r="Y20" s="8">
        <v>24</v>
      </c>
      <c r="Z20" s="8">
        <v>25</v>
      </c>
      <c r="AA20" s="8">
        <v>26</v>
      </c>
      <c r="AB20" s="8">
        <v>27</v>
      </c>
      <c r="AC20" s="8">
        <v>28</v>
      </c>
      <c r="AD20" s="8">
        <v>29</v>
      </c>
      <c r="AE20" s="8">
        <v>30</v>
      </c>
      <c r="AF20" s="8">
        <v>31</v>
      </c>
      <c r="AG20" s="8">
        <v>32</v>
      </c>
      <c r="AH20" s="8">
        <v>33</v>
      </c>
      <c r="AI20" s="8">
        <v>34</v>
      </c>
      <c r="AJ20" s="8">
        <v>35</v>
      </c>
      <c r="AK20" s="8">
        <v>36</v>
      </c>
      <c r="AL20" s="8">
        <v>37</v>
      </c>
      <c r="AM20" s="20">
        <v>38</v>
      </c>
      <c r="AN20" s="8">
        <v>39</v>
      </c>
      <c r="AO20" s="8">
        <v>40</v>
      </c>
      <c r="AP20" s="8">
        <v>41</v>
      </c>
      <c r="AQ20" s="8">
        <v>42</v>
      </c>
      <c r="AR20" s="20">
        <v>43</v>
      </c>
      <c r="AS20" s="8">
        <v>44</v>
      </c>
      <c r="AT20" s="8">
        <v>45</v>
      </c>
      <c r="AU20" s="8">
        <v>46</v>
      </c>
      <c r="AV20" s="8">
        <v>47</v>
      </c>
      <c r="AW20" s="8">
        <v>48</v>
      </c>
      <c r="AX20" s="8">
        <v>49</v>
      </c>
      <c r="AY20" s="8">
        <v>50</v>
      </c>
      <c r="AZ20" s="8">
        <v>51</v>
      </c>
      <c r="BA20" s="8">
        <v>52</v>
      </c>
      <c r="BB20" s="8">
        <v>53</v>
      </c>
      <c r="BC20" s="8">
        <v>54</v>
      </c>
      <c r="BD20" s="8">
        <v>55</v>
      </c>
      <c r="BE20" s="8">
        <v>56</v>
      </c>
      <c r="BF20" s="8">
        <v>57</v>
      </c>
      <c r="BG20" s="8">
        <v>58</v>
      </c>
      <c r="BH20" s="8">
        <v>59</v>
      </c>
      <c r="BI20" s="8">
        <v>60</v>
      </c>
      <c r="BJ20" s="8">
        <v>61</v>
      </c>
      <c r="BK20" s="8">
        <v>62</v>
      </c>
      <c r="BL20" s="8">
        <v>63</v>
      </c>
      <c r="BM20" s="21"/>
      <c r="BN20" s="8"/>
    </row>
    <row r="22" spans="1:80" x14ac:dyDescent="0.3">
      <c r="A22" s="22" t="s">
        <v>15</v>
      </c>
      <c r="B22" s="22" t="s">
        <v>16</v>
      </c>
      <c r="C22" s="22" t="s">
        <v>17</v>
      </c>
    </row>
    <row r="23" spans="1:80" x14ac:dyDescent="0.3">
      <c r="A23" s="28" t="s">
        <v>9</v>
      </c>
      <c r="B23">
        <v>434</v>
      </c>
      <c r="C23" s="23">
        <v>1</v>
      </c>
    </row>
    <row r="24" spans="1:80" x14ac:dyDescent="0.3">
      <c r="A24" s="29" t="s">
        <v>8</v>
      </c>
      <c r="B24">
        <v>420</v>
      </c>
      <c r="C24" s="23">
        <v>2</v>
      </c>
      <c r="G24" s="24"/>
    </row>
    <row r="25" spans="1:80" x14ac:dyDescent="0.3">
      <c r="A25" s="28" t="s">
        <v>11</v>
      </c>
      <c r="B25">
        <v>376</v>
      </c>
      <c r="C25" s="23">
        <v>3</v>
      </c>
    </row>
    <row r="26" spans="1:80" x14ac:dyDescent="0.3">
      <c r="A26" s="29" t="s">
        <v>12</v>
      </c>
      <c r="B26">
        <v>329</v>
      </c>
      <c r="C26" s="23">
        <v>4</v>
      </c>
    </row>
    <row r="27" spans="1:80" x14ac:dyDescent="0.3">
      <c r="A27" s="28" t="s">
        <v>19</v>
      </c>
      <c r="B27">
        <v>300</v>
      </c>
      <c r="C27" s="23">
        <v>5</v>
      </c>
    </row>
    <row r="28" spans="1:80" x14ac:dyDescent="0.3">
      <c r="A28" s="29" t="s">
        <v>50</v>
      </c>
      <c r="B28">
        <v>294</v>
      </c>
      <c r="C28" s="23">
        <v>6</v>
      </c>
    </row>
    <row r="29" spans="1:80" x14ac:dyDescent="0.3">
      <c r="A29" s="28" t="s">
        <v>55</v>
      </c>
      <c r="B29">
        <v>265</v>
      </c>
      <c r="C29" s="23">
        <v>7</v>
      </c>
    </row>
    <row r="30" spans="1:80" x14ac:dyDescent="0.3">
      <c r="A30" s="29" t="s">
        <v>13</v>
      </c>
      <c r="B30">
        <v>199</v>
      </c>
      <c r="C30" s="23">
        <v>8</v>
      </c>
    </row>
    <row r="31" spans="1:80" x14ac:dyDescent="0.3">
      <c r="A31" s="28" t="s">
        <v>6</v>
      </c>
      <c r="B31">
        <v>183</v>
      </c>
      <c r="C31" s="23">
        <v>9</v>
      </c>
    </row>
    <row r="32" spans="1:80" x14ac:dyDescent="0.3">
      <c r="A32" s="29" t="s">
        <v>42</v>
      </c>
      <c r="B32">
        <v>155</v>
      </c>
      <c r="C32" s="23">
        <v>10</v>
      </c>
    </row>
    <row r="33" spans="1:7" x14ac:dyDescent="0.3">
      <c r="A33" s="28" t="s">
        <v>45</v>
      </c>
      <c r="B33">
        <v>147</v>
      </c>
      <c r="C33" s="25">
        <v>11</v>
      </c>
    </row>
    <row r="34" spans="1:7" x14ac:dyDescent="0.3">
      <c r="A34" s="29" t="s">
        <v>43</v>
      </c>
      <c r="B34">
        <v>136</v>
      </c>
      <c r="C34" s="25">
        <v>12</v>
      </c>
    </row>
    <row r="35" spans="1:7" x14ac:dyDescent="0.3">
      <c r="A35" s="28" t="s">
        <v>49</v>
      </c>
      <c r="B35">
        <v>116</v>
      </c>
      <c r="C35" s="25">
        <v>13</v>
      </c>
    </row>
    <row r="36" spans="1:7" x14ac:dyDescent="0.3">
      <c r="A36" s="29" t="s">
        <v>10</v>
      </c>
      <c r="B36">
        <v>109</v>
      </c>
      <c r="C36" s="25">
        <v>14</v>
      </c>
    </row>
    <row r="37" spans="1:7" x14ac:dyDescent="0.3">
      <c r="A37" s="28" t="s">
        <v>44</v>
      </c>
      <c r="B37">
        <v>79</v>
      </c>
      <c r="C37" s="25">
        <v>15</v>
      </c>
    </row>
    <row r="38" spans="1:7" x14ac:dyDescent="0.3">
      <c r="A38" s="29" t="s">
        <v>18</v>
      </c>
      <c r="B38">
        <v>74</v>
      </c>
      <c r="C38" s="25">
        <v>16</v>
      </c>
    </row>
    <row r="39" spans="1:7" x14ac:dyDescent="0.3">
      <c r="A39" s="28" t="s">
        <v>48</v>
      </c>
      <c r="B39">
        <v>33</v>
      </c>
      <c r="C39" s="25">
        <v>17</v>
      </c>
    </row>
    <row r="41" spans="1:7" x14ac:dyDescent="0.3">
      <c r="A41" s="34" t="s">
        <v>64</v>
      </c>
      <c r="B41" s="34"/>
      <c r="C41" s="34"/>
    </row>
    <row r="42" spans="1:7" x14ac:dyDescent="0.3">
      <c r="A42" s="22" t="s">
        <v>15</v>
      </c>
      <c r="B42" s="22" t="s">
        <v>62</v>
      </c>
      <c r="C42" s="22" t="s">
        <v>33</v>
      </c>
      <c r="D42" s="6"/>
      <c r="E42" s="6"/>
      <c r="F42" s="6"/>
      <c r="G42" s="6"/>
    </row>
    <row r="43" spans="1:7" x14ac:dyDescent="0.3">
      <c r="A43" s="28" t="s">
        <v>11</v>
      </c>
      <c r="B43">
        <v>0.9578401230147523</v>
      </c>
      <c r="C43">
        <v>1</v>
      </c>
      <c r="D43" s="6"/>
      <c r="E43" s="27"/>
      <c r="F43" s="6"/>
      <c r="G43" s="6"/>
    </row>
    <row r="44" spans="1:7" x14ac:dyDescent="0.3">
      <c r="A44" s="29" t="s">
        <v>12</v>
      </c>
      <c r="B44">
        <v>0.9221437437079083</v>
      </c>
      <c r="C44">
        <v>2</v>
      </c>
      <c r="D44" s="6"/>
      <c r="E44" s="27"/>
      <c r="F44" s="6"/>
      <c r="G44" s="6"/>
    </row>
    <row r="45" spans="1:7" x14ac:dyDescent="0.3">
      <c r="A45" s="28" t="s">
        <v>50</v>
      </c>
      <c r="B45">
        <v>0.72879212307640451</v>
      </c>
      <c r="C45">
        <v>3</v>
      </c>
      <c r="D45" s="6"/>
      <c r="E45" s="27"/>
      <c r="F45" s="6"/>
      <c r="G45" s="6"/>
    </row>
    <row r="46" spans="1:7" x14ac:dyDescent="0.3">
      <c r="A46" s="29" t="s">
        <v>19</v>
      </c>
      <c r="B46">
        <v>0.68189036549874815</v>
      </c>
      <c r="C46">
        <v>4</v>
      </c>
      <c r="D46" s="6"/>
      <c r="E46" s="27"/>
      <c r="F46" s="6"/>
      <c r="G46" s="6"/>
    </row>
    <row r="47" spans="1:7" x14ac:dyDescent="0.3">
      <c r="A47" s="28" t="s">
        <v>13</v>
      </c>
      <c r="B47">
        <v>0.64214748330305016</v>
      </c>
      <c r="C47">
        <v>5</v>
      </c>
      <c r="D47" s="6"/>
      <c r="E47" s="27"/>
      <c r="F47" s="6"/>
      <c r="G47" s="6"/>
    </row>
    <row r="48" spans="1:7" x14ac:dyDescent="0.3">
      <c r="A48" s="29" t="s">
        <v>42</v>
      </c>
      <c r="B48">
        <v>0.54303730848194554</v>
      </c>
      <c r="C48">
        <v>6</v>
      </c>
      <c r="D48" s="6"/>
      <c r="E48" s="27"/>
      <c r="F48" s="6"/>
      <c r="G48" s="6"/>
    </row>
    <row r="49" spans="1:7" x14ac:dyDescent="0.3">
      <c r="A49" s="28" t="s">
        <v>8</v>
      </c>
      <c r="B49">
        <v>0.39330281612145701</v>
      </c>
      <c r="C49">
        <v>7</v>
      </c>
      <c r="D49" s="6"/>
      <c r="E49" s="27"/>
      <c r="F49" s="6"/>
      <c r="G49" s="6"/>
    </row>
    <row r="50" spans="1:7" x14ac:dyDescent="0.3">
      <c r="A50" s="29" t="s">
        <v>55</v>
      </c>
      <c r="B50">
        <v>0.39015776272978975</v>
      </c>
      <c r="C50">
        <v>8</v>
      </c>
      <c r="D50" s="6"/>
      <c r="E50" s="27"/>
      <c r="F50" s="6"/>
      <c r="G50" s="6"/>
    </row>
    <row r="51" spans="1:7" x14ac:dyDescent="0.3">
      <c r="A51" s="28" t="s">
        <v>6</v>
      </c>
      <c r="B51">
        <v>0.14506906922426832</v>
      </c>
      <c r="C51">
        <v>9</v>
      </c>
      <c r="D51" s="6"/>
      <c r="E51" s="27"/>
      <c r="F51" s="6"/>
      <c r="G51" s="6"/>
    </row>
    <row r="52" spans="1:7" x14ac:dyDescent="0.3">
      <c r="A52" s="29" t="s">
        <v>9</v>
      </c>
      <c r="B52">
        <v>3.0008987495872441E-2</v>
      </c>
      <c r="C52">
        <v>10</v>
      </c>
      <c r="D52" s="6"/>
      <c r="E52" s="27"/>
      <c r="F52" s="6"/>
      <c r="G52" s="6"/>
    </row>
    <row r="53" spans="1:7" x14ac:dyDescent="0.3">
      <c r="D53" s="6"/>
      <c r="E53" s="27"/>
      <c r="F53" s="6"/>
      <c r="G53" s="6"/>
    </row>
    <row r="54" spans="1:7" x14ac:dyDescent="0.3">
      <c r="D54" s="6"/>
      <c r="E54" s="27"/>
      <c r="F54" s="6"/>
      <c r="G54" s="6"/>
    </row>
    <row r="55" spans="1:7" x14ac:dyDescent="0.3">
      <c r="D55" s="6"/>
      <c r="E55" s="27"/>
      <c r="F55" s="6"/>
      <c r="G55" s="6"/>
    </row>
    <row r="56" spans="1:7" x14ac:dyDescent="0.3">
      <c r="D56" s="6"/>
      <c r="E56" s="27"/>
      <c r="F56" s="6"/>
      <c r="G56" s="6"/>
    </row>
    <row r="57" spans="1:7" x14ac:dyDescent="0.3">
      <c r="D57" s="6"/>
      <c r="E57" s="27"/>
      <c r="F57" s="6"/>
      <c r="G57" s="6"/>
    </row>
    <row r="58" spans="1:7" x14ac:dyDescent="0.3">
      <c r="D58" s="6"/>
      <c r="E58" s="27"/>
      <c r="F58" s="6"/>
      <c r="G58" s="6"/>
    </row>
    <row r="59" spans="1:7" x14ac:dyDescent="0.3">
      <c r="D59" s="6"/>
      <c r="E59" s="27"/>
      <c r="F59" s="6"/>
      <c r="G59" s="6"/>
    </row>
    <row r="60" spans="1:7" x14ac:dyDescent="0.3">
      <c r="D60" s="6"/>
      <c r="E60" s="27"/>
      <c r="F60" s="6"/>
      <c r="G60" s="6"/>
    </row>
    <row r="61" spans="1:7" x14ac:dyDescent="0.3">
      <c r="D61" s="6"/>
      <c r="E61" s="27"/>
      <c r="F61" s="6"/>
      <c r="G61" s="6"/>
    </row>
    <row r="62" spans="1:7" x14ac:dyDescent="0.3">
      <c r="D62" s="6"/>
      <c r="E62" s="27"/>
      <c r="F62" s="6"/>
      <c r="G62" s="6"/>
    </row>
    <row r="63" spans="1:7" x14ac:dyDescent="0.3">
      <c r="D63" s="6"/>
      <c r="E63" s="6"/>
      <c r="F63" s="6"/>
      <c r="G63" s="6"/>
    </row>
    <row r="64" spans="1:7" x14ac:dyDescent="0.3">
      <c r="D64" s="6"/>
      <c r="E64" s="6"/>
      <c r="F64" s="6"/>
      <c r="G64" s="6"/>
    </row>
    <row r="65" spans="4:7" x14ac:dyDescent="0.3">
      <c r="D65" s="6"/>
      <c r="E65" s="6"/>
      <c r="F65" s="6"/>
      <c r="G65" s="6"/>
    </row>
    <row r="66" spans="4:7" x14ac:dyDescent="0.3">
      <c r="D66" s="6"/>
      <c r="E66" s="6"/>
      <c r="F66" s="6"/>
      <c r="G66" s="6"/>
    </row>
  </sheetData>
  <sortState ref="A23:B39">
    <sortCondition descending="1" ref="B23:B39"/>
  </sortState>
  <mergeCells count="1">
    <mergeCell ref="A41:C41"/>
  </mergeCells>
  <conditionalFormatting sqref="BR2:BR18">
    <cfRule type="cellIs" dxfId="32" priority="63" operator="equal">
      <formula>MAX($BR$2:$BR$18)</formula>
    </cfRule>
  </conditionalFormatting>
  <conditionalFormatting sqref="BS2:BS18">
    <cfRule type="cellIs" dxfId="31" priority="64" stopIfTrue="1" operator="equal">
      <formula>MAX($BS$2:$BS$18)</formula>
    </cfRule>
  </conditionalFormatting>
  <conditionalFormatting sqref="BT2:BT18">
    <cfRule type="cellIs" dxfId="30" priority="65" operator="equal">
      <formula>MAX($BT$2:$BT$18)</formula>
    </cfRule>
  </conditionalFormatting>
  <conditionalFormatting sqref="BU2:BU18">
    <cfRule type="cellIs" dxfId="29" priority="66" operator="equal">
      <formula>MAX($BU$2:$BU$18)</formula>
    </cfRule>
  </conditionalFormatting>
  <conditionalFormatting sqref="BV2:BV18">
    <cfRule type="cellIs" dxfId="28" priority="67" operator="equal">
      <formula>MAX($BV$2:$BV$18)</formula>
    </cfRule>
  </conditionalFormatting>
  <conditionalFormatting sqref="BW2:BW18">
    <cfRule type="cellIs" dxfId="27" priority="68" operator="equal">
      <formula>MAX($BW$2:$BW$18)</formula>
    </cfRule>
  </conditionalFormatting>
  <conditionalFormatting sqref="BX2:BX18">
    <cfRule type="cellIs" dxfId="26" priority="69" operator="equal">
      <formula>MAX($BX$2:$BX$18)</formula>
    </cfRule>
  </conditionalFormatting>
  <conditionalFormatting sqref="BY2:BY18">
    <cfRule type="cellIs" dxfId="25" priority="70" operator="equal">
      <formula>MAX($BY$2:$BY$18)</formula>
    </cfRule>
  </conditionalFormatting>
  <conditionalFormatting sqref="BZ2:BZ18">
    <cfRule type="cellIs" dxfId="24" priority="71" operator="equal">
      <formula>MAX($BZ$2:$BZ$18)</formula>
    </cfRule>
  </conditionalFormatting>
  <conditionalFormatting sqref="CA2:CA18">
    <cfRule type="cellIs" dxfId="23" priority="72" operator="equal">
      <formula>MAX($CA$2:$CA$18)</formula>
    </cfRule>
  </conditionalFormatting>
  <conditionalFormatting sqref="CB2:CB18">
    <cfRule type="cellIs" dxfId="22" priority="73" operator="equal">
      <formula>MAX($CB$2:$CB$18)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9"/>
  <sheetViews>
    <sheetView workbookViewId="0">
      <pane xSplit="1" topLeftCell="BL1" activePane="topRight" state="frozen"/>
      <selection pane="topRight" activeCell="L43" sqref="L43"/>
    </sheetView>
  </sheetViews>
  <sheetFormatPr baseColWidth="10" defaultRowHeight="14.4" x14ac:dyDescent="0.3"/>
  <cols>
    <col min="1" max="1" width="17.44140625" bestFit="1" customWidth="1"/>
    <col min="2" max="2" width="11.5546875" customWidth="1"/>
  </cols>
  <sheetData>
    <row r="1" spans="1:74" ht="98.4" x14ac:dyDescent="0.3">
      <c r="A1" t="s">
        <v>0</v>
      </c>
      <c r="B1" s="1" t="s">
        <v>71</v>
      </c>
      <c r="C1" s="1" t="s">
        <v>25</v>
      </c>
      <c r="D1" s="1" t="s">
        <v>116</v>
      </c>
      <c r="E1" s="1" t="s">
        <v>53</v>
      </c>
      <c r="F1" s="1" t="s">
        <v>117</v>
      </c>
      <c r="G1" s="1" t="s">
        <v>27</v>
      </c>
      <c r="H1" s="1" t="s">
        <v>32</v>
      </c>
      <c r="I1" s="1" t="s">
        <v>74</v>
      </c>
      <c r="J1" s="1" t="s">
        <v>118</v>
      </c>
      <c r="K1" s="1" t="s">
        <v>26</v>
      </c>
      <c r="L1" s="1" t="s">
        <v>114</v>
      </c>
      <c r="M1" s="1" t="s">
        <v>65</v>
      </c>
      <c r="N1" s="1" t="s">
        <v>102</v>
      </c>
      <c r="O1" s="1" t="s">
        <v>80</v>
      </c>
      <c r="P1" s="1" t="s">
        <v>28</v>
      </c>
      <c r="Q1" s="1" t="s">
        <v>52</v>
      </c>
      <c r="R1" s="1" t="s">
        <v>119</v>
      </c>
      <c r="S1" s="1" t="s">
        <v>70</v>
      </c>
      <c r="T1" s="1" t="s">
        <v>81</v>
      </c>
      <c r="U1" s="1" t="s">
        <v>120</v>
      </c>
      <c r="V1" s="1" t="s">
        <v>34</v>
      </c>
      <c r="W1" s="1" t="s">
        <v>96</v>
      </c>
      <c r="X1" s="1" t="s">
        <v>121</v>
      </c>
      <c r="Y1" s="1" t="s">
        <v>29</v>
      </c>
      <c r="Z1" s="1" t="s">
        <v>106</v>
      </c>
      <c r="AA1" s="1" t="s">
        <v>103</v>
      </c>
      <c r="AB1" s="1" t="s">
        <v>122</v>
      </c>
      <c r="AC1" s="1" t="s">
        <v>123</v>
      </c>
      <c r="AD1" s="1" t="s">
        <v>24</v>
      </c>
      <c r="AE1" s="1" t="s">
        <v>77</v>
      </c>
      <c r="AF1" s="1" t="s">
        <v>124</v>
      </c>
      <c r="AG1" s="1" t="s">
        <v>115</v>
      </c>
      <c r="AH1" s="1" t="s">
        <v>35</v>
      </c>
      <c r="AI1" s="1" t="s">
        <v>54</v>
      </c>
      <c r="AJ1" s="1" t="s">
        <v>97</v>
      </c>
      <c r="AK1" s="1" t="s">
        <v>126</v>
      </c>
      <c r="AL1" s="1" t="s">
        <v>113</v>
      </c>
      <c r="AM1" s="2" t="s">
        <v>127</v>
      </c>
      <c r="AN1" s="1" t="s">
        <v>73</v>
      </c>
      <c r="AO1" s="1" t="s">
        <v>108</v>
      </c>
      <c r="AP1" s="1" t="s">
        <v>128</v>
      </c>
      <c r="AQ1" s="1" t="s">
        <v>129</v>
      </c>
      <c r="AR1" s="2" t="s">
        <v>130</v>
      </c>
      <c r="AS1" s="1" t="s">
        <v>98</v>
      </c>
      <c r="AT1" s="1" t="s">
        <v>131</v>
      </c>
      <c r="AU1" s="1" t="s">
        <v>92</v>
      </c>
      <c r="AV1" s="1" t="s">
        <v>132</v>
      </c>
      <c r="AW1" s="1" t="s">
        <v>100</v>
      </c>
      <c r="AX1" s="1" t="s">
        <v>68</v>
      </c>
      <c r="AY1" s="1" t="s">
        <v>93</v>
      </c>
      <c r="AZ1" s="1" t="s">
        <v>111</v>
      </c>
      <c r="BA1" s="1" t="s">
        <v>133</v>
      </c>
      <c r="BB1" s="1" t="s">
        <v>107</v>
      </c>
      <c r="BC1" s="1" t="s">
        <v>134</v>
      </c>
      <c r="BD1" s="1" t="s">
        <v>112</v>
      </c>
      <c r="BE1" s="1" t="s">
        <v>135</v>
      </c>
      <c r="BF1" s="1" t="s">
        <v>1</v>
      </c>
      <c r="BG1" s="3" t="s">
        <v>2</v>
      </c>
      <c r="BH1" s="4" t="s">
        <v>3</v>
      </c>
      <c r="BI1" s="4" t="s">
        <v>33</v>
      </c>
      <c r="BL1" s="5">
        <v>12</v>
      </c>
      <c r="BM1" s="5">
        <v>10</v>
      </c>
      <c r="BN1" s="5">
        <v>8</v>
      </c>
      <c r="BO1" s="5">
        <v>7</v>
      </c>
      <c r="BP1" s="5">
        <v>6</v>
      </c>
      <c r="BQ1" s="5">
        <v>5</v>
      </c>
      <c r="BR1" s="5">
        <v>4</v>
      </c>
      <c r="BS1" s="5">
        <v>3</v>
      </c>
      <c r="BT1" s="5">
        <v>2</v>
      </c>
      <c r="BU1" s="5">
        <v>1</v>
      </c>
      <c r="BV1" t="s">
        <v>2</v>
      </c>
    </row>
    <row r="2" spans="1:74" x14ac:dyDescent="0.3">
      <c r="A2" t="s">
        <v>4</v>
      </c>
      <c r="B2">
        <v>4</v>
      </c>
      <c r="C2">
        <v>10</v>
      </c>
      <c r="D2">
        <v>2</v>
      </c>
      <c r="G2">
        <v>5</v>
      </c>
      <c r="H2">
        <v>6</v>
      </c>
      <c r="K2" s="6"/>
      <c r="L2">
        <v>5</v>
      </c>
      <c r="M2">
        <v>10</v>
      </c>
      <c r="O2">
        <v>5</v>
      </c>
      <c r="Q2" s="6">
        <v>5</v>
      </c>
      <c r="R2">
        <v>4</v>
      </c>
      <c r="T2">
        <v>2</v>
      </c>
      <c r="U2">
        <v>7</v>
      </c>
      <c r="V2">
        <v>3</v>
      </c>
      <c r="W2" s="6"/>
      <c r="X2">
        <v>5</v>
      </c>
      <c r="AA2">
        <v>4</v>
      </c>
      <c r="AB2">
        <v>2</v>
      </c>
      <c r="AC2">
        <v>6</v>
      </c>
      <c r="AD2">
        <v>5</v>
      </c>
      <c r="AE2">
        <v>8</v>
      </c>
      <c r="AF2">
        <v>5</v>
      </c>
      <c r="AG2">
        <v>2</v>
      </c>
      <c r="AK2">
        <v>5</v>
      </c>
      <c r="AM2" s="6">
        <v>1</v>
      </c>
      <c r="AQ2">
        <v>2</v>
      </c>
      <c r="AR2" s="6">
        <v>12</v>
      </c>
      <c r="AS2">
        <v>2</v>
      </c>
      <c r="AV2">
        <v>8</v>
      </c>
      <c r="AW2">
        <v>7</v>
      </c>
      <c r="AX2">
        <v>4</v>
      </c>
      <c r="AY2">
        <v>3</v>
      </c>
      <c r="BB2">
        <v>2</v>
      </c>
      <c r="BC2">
        <v>3</v>
      </c>
      <c r="BG2" s="7">
        <v>154</v>
      </c>
      <c r="BH2" s="8">
        <v>22.51</v>
      </c>
      <c r="BI2">
        <v>11</v>
      </c>
      <c r="BL2" s="9">
        <v>1</v>
      </c>
      <c r="BM2" s="10">
        <v>2</v>
      </c>
      <c r="BN2" s="10">
        <v>2</v>
      </c>
      <c r="BO2" s="10">
        <v>2</v>
      </c>
      <c r="BP2" s="10">
        <v>2</v>
      </c>
      <c r="BQ2" s="10">
        <v>8</v>
      </c>
      <c r="BR2" s="10">
        <v>4</v>
      </c>
      <c r="BS2" s="10">
        <v>3</v>
      </c>
      <c r="BT2" s="10">
        <v>7</v>
      </c>
      <c r="BU2" s="11">
        <v>1</v>
      </c>
      <c r="BV2" s="12">
        <v>32</v>
      </c>
    </row>
    <row r="3" spans="1:74" x14ac:dyDescent="0.3">
      <c r="A3" t="s">
        <v>5</v>
      </c>
      <c r="B3">
        <v>6</v>
      </c>
      <c r="D3">
        <v>10</v>
      </c>
      <c r="E3">
        <v>3</v>
      </c>
      <c r="G3">
        <v>8</v>
      </c>
      <c r="I3">
        <v>4</v>
      </c>
      <c r="J3">
        <v>4</v>
      </c>
      <c r="K3" s="6">
        <v>6</v>
      </c>
      <c r="L3">
        <v>10</v>
      </c>
      <c r="M3">
        <v>8</v>
      </c>
      <c r="N3">
        <v>1</v>
      </c>
      <c r="P3">
        <v>7</v>
      </c>
      <c r="Q3" s="6"/>
      <c r="R3">
        <v>3</v>
      </c>
      <c r="S3">
        <v>2</v>
      </c>
      <c r="T3">
        <v>5</v>
      </c>
      <c r="U3">
        <v>1</v>
      </c>
      <c r="V3">
        <v>5</v>
      </c>
      <c r="W3" s="6"/>
      <c r="X3">
        <v>4</v>
      </c>
      <c r="Y3">
        <v>6</v>
      </c>
      <c r="Z3">
        <v>8</v>
      </c>
      <c r="AA3">
        <v>5</v>
      </c>
      <c r="AC3">
        <v>3</v>
      </c>
      <c r="AD3">
        <v>7</v>
      </c>
      <c r="AE3">
        <v>5</v>
      </c>
      <c r="AF3">
        <v>8</v>
      </c>
      <c r="AG3">
        <v>5</v>
      </c>
      <c r="AH3">
        <v>10</v>
      </c>
      <c r="AJ3">
        <v>5</v>
      </c>
      <c r="AK3">
        <v>4</v>
      </c>
      <c r="AL3">
        <v>1</v>
      </c>
      <c r="AM3" s="6">
        <v>10</v>
      </c>
      <c r="AO3">
        <v>3</v>
      </c>
      <c r="AP3">
        <v>6</v>
      </c>
      <c r="AQ3">
        <v>12</v>
      </c>
      <c r="AR3" s="6">
        <v>3</v>
      </c>
      <c r="AS3">
        <v>1</v>
      </c>
      <c r="AT3">
        <v>8</v>
      </c>
      <c r="AW3">
        <v>8</v>
      </c>
      <c r="AX3">
        <v>3</v>
      </c>
      <c r="BA3">
        <v>4</v>
      </c>
      <c r="BB3">
        <v>1</v>
      </c>
      <c r="BC3">
        <v>2</v>
      </c>
      <c r="BD3">
        <v>2</v>
      </c>
      <c r="BF3">
        <v>2</v>
      </c>
      <c r="BG3" s="7">
        <v>219</v>
      </c>
      <c r="BH3" s="8">
        <v>32.020000000000003</v>
      </c>
      <c r="BI3">
        <v>5</v>
      </c>
      <c r="BL3" s="7">
        <v>1</v>
      </c>
      <c r="BM3" s="8">
        <v>4</v>
      </c>
      <c r="BN3" s="8">
        <v>6</v>
      </c>
      <c r="BO3" s="8">
        <v>2</v>
      </c>
      <c r="BP3" s="8">
        <v>4</v>
      </c>
      <c r="BQ3" s="8">
        <v>6</v>
      </c>
      <c r="BR3" s="8">
        <v>5</v>
      </c>
      <c r="BS3" s="8">
        <v>6</v>
      </c>
      <c r="BT3" s="8">
        <v>4</v>
      </c>
      <c r="BU3" s="13">
        <v>5</v>
      </c>
      <c r="BV3" s="14">
        <v>43</v>
      </c>
    </row>
    <row r="4" spans="1:74" x14ac:dyDescent="0.3">
      <c r="A4" t="s">
        <v>22</v>
      </c>
      <c r="C4">
        <v>1</v>
      </c>
      <c r="J4">
        <v>10</v>
      </c>
      <c r="K4" s="6">
        <v>3</v>
      </c>
      <c r="Q4" s="6"/>
      <c r="S4">
        <v>4</v>
      </c>
      <c r="W4" s="6"/>
      <c r="AA4">
        <v>3</v>
      </c>
      <c r="AE4">
        <v>3</v>
      </c>
      <c r="AM4" s="6"/>
      <c r="AR4" s="6"/>
      <c r="AT4">
        <v>5</v>
      </c>
      <c r="AW4">
        <v>1</v>
      </c>
      <c r="AX4">
        <v>10</v>
      </c>
      <c r="BF4">
        <v>3</v>
      </c>
      <c r="BG4" s="7">
        <v>43</v>
      </c>
      <c r="BH4" s="8">
        <v>6.29</v>
      </c>
      <c r="BI4">
        <v>16</v>
      </c>
      <c r="BL4" s="7">
        <v>0</v>
      </c>
      <c r="BM4" s="8">
        <v>2</v>
      </c>
      <c r="BN4" s="8">
        <v>0</v>
      </c>
      <c r="BO4" s="8">
        <v>0</v>
      </c>
      <c r="BP4" s="8">
        <v>0</v>
      </c>
      <c r="BQ4" s="8">
        <v>1</v>
      </c>
      <c r="BR4" s="8">
        <v>1</v>
      </c>
      <c r="BS4" s="8">
        <v>4</v>
      </c>
      <c r="BT4" s="8">
        <v>0</v>
      </c>
      <c r="BU4" s="13">
        <v>2</v>
      </c>
      <c r="BV4" s="14">
        <v>10</v>
      </c>
    </row>
    <row r="5" spans="1:74" x14ac:dyDescent="0.3">
      <c r="A5" t="s">
        <v>7</v>
      </c>
      <c r="B5">
        <v>3</v>
      </c>
      <c r="C5">
        <v>2</v>
      </c>
      <c r="D5">
        <v>3</v>
      </c>
      <c r="E5">
        <v>8</v>
      </c>
      <c r="F5">
        <v>5</v>
      </c>
      <c r="G5">
        <v>3</v>
      </c>
      <c r="H5">
        <v>5</v>
      </c>
      <c r="I5">
        <v>5</v>
      </c>
      <c r="J5">
        <v>7</v>
      </c>
      <c r="K5" s="6">
        <v>8</v>
      </c>
      <c r="L5">
        <v>7</v>
      </c>
      <c r="N5">
        <v>7</v>
      </c>
      <c r="O5">
        <v>6</v>
      </c>
      <c r="P5">
        <v>8</v>
      </c>
      <c r="Q5" s="6">
        <v>12</v>
      </c>
      <c r="R5">
        <v>12</v>
      </c>
      <c r="S5">
        <v>3</v>
      </c>
      <c r="T5">
        <v>6</v>
      </c>
      <c r="U5">
        <v>10</v>
      </c>
      <c r="V5">
        <v>1</v>
      </c>
      <c r="W5" s="6">
        <v>4</v>
      </c>
      <c r="Y5">
        <v>7</v>
      </c>
      <c r="Z5">
        <v>7</v>
      </c>
      <c r="AA5">
        <v>8</v>
      </c>
      <c r="AB5">
        <v>4</v>
      </c>
      <c r="AC5">
        <v>4</v>
      </c>
      <c r="AE5">
        <v>10</v>
      </c>
      <c r="AG5">
        <v>7</v>
      </c>
      <c r="AH5">
        <v>7</v>
      </c>
      <c r="AI5">
        <v>8</v>
      </c>
      <c r="AJ5">
        <v>8</v>
      </c>
      <c r="AL5">
        <v>4</v>
      </c>
      <c r="AM5" s="6">
        <v>5</v>
      </c>
      <c r="AN5">
        <v>5</v>
      </c>
      <c r="AO5">
        <v>6</v>
      </c>
      <c r="AP5">
        <v>5</v>
      </c>
      <c r="AQ5">
        <v>4</v>
      </c>
      <c r="AR5" s="6">
        <v>2</v>
      </c>
      <c r="AT5">
        <v>10</v>
      </c>
      <c r="AU5">
        <v>5</v>
      </c>
      <c r="AW5">
        <v>4</v>
      </c>
      <c r="AX5">
        <v>7</v>
      </c>
      <c r="AY5">
        <v>7</v>
      </c>
      <c r="AZ5">
        <v>5</v>
      </c>
      <c r="BA5">
        <v>5</v>
      </c>
      <c r="BB5">
        <v>10</v>
      </c>
      <c r="BC5">
        <v>1</v>
      </c>
      <c r="BD5">
        <v>12</v>
      </c>
      <c r="BF5">
        <v>1</v>
      </c>
      <c r="BG5" s="7">
        <v>293</v>
      </c>
      <c r="BH5" s="8">
        <v>42.84</v>
      </c>
      <c r="BI5">
        <v>3</v>
      </c>
      <c r="BL5" s="7">
        <v>3</v>
      </c>
      <c r="BM5" s="8">
        <v>4</v>
      </c>
      <c r="BN5" s="8">
        <v>6</v>
      </c>
      <c r="BO5" s="8">
        <v>9</v>
      </c>
      <c r="BP5" s="8">
        <v>3</v>
      </c>
      <c r="BQ5" s="8">
        <v>9</v>
      </c>
      <c r="BR5" s="8">
        <v>6</v>
      </c>
      <c r="BS5" s="8">
        <v>4</v>
      </c>
      <c r="BT5" s="8">
        <v>2</v>
      </c>
      <c r="BU5" s="13">
        <v>3</v>
      </c>
      <c r="BV5" s="14">
        <v>49</v>
      </c>
    </row>
    <row r="6" spans="1:74" x14ac:dyDescent="0.3">
      <c r="A6" t="s">
        <v>87</v>
      </c>
      <c r="C6">
        <v>12</v>
      </c>
      <c r="H6">
        <v>3</v>
      </c>
      <c r="K6" s="6"/>
      <c r="O6">
        <v>4</v>
      </c>
      <c r="Q6" s="6"/>
      <c r="W6" s="6"/>
      <c r="AC6">
        <v>2</v>
      </c>
      <c r="AK6">
        <v>10</v>
      </c>
      <c r="AM6" s="6"/>
      <c r="AR6" s="6"/>
      <c r="AY6">
        <v>2</v>
      </c>
      <c r="BG6" s="7">
        <v>33</v>
      </c>
      <c r="BH6" s="8">
        <v>4.82</v>
      </c>
      <c r="BI6">
        <v>17</v>
      </c>
      <c r="BL6" s="7">
        <v>1</v>
      </c>
      <c r="BM6" s="8">
        <v>1</v>
      </c>
      <c r="BN6" s="8">
        <v>0</v>
      </c>
      <c r="BO6" s="8">
        <v>0</v>
      </c>
      <c r="BP6" s="8">
        <v>0</v>
      </c>
      <c r="BQ6" s="8">
        <v>0</v>
      </c>
      <c r="BR6" s="8">
        <v>1</v>
      </c>
      <c r="BS6" s="8">
        <v>1</v>
      </c>
      <c r="BT6" s="8">
        <v>2</v>
      </c>
      <c r="BU6" s="13">
        <v>0</v>
      </c>
      <c r="BV6" s="14">
        <v>6</v>
      </c>
    </row>
    <row r="7" spans="1:74" x14ac:dyDescent="0.3">
      <c r="A7" t="s">
        <v>36</v>
      </c>
      <c r="C7">
        <v>8</v>
      </c>
      <c r="E7">
        <v>5</v>
      </c>
      <c r="F7">
        <v>3</v>
      </c>
      <c r="I7">
        <v>3</v>
      </c>
      <c r="K7" s="6">
        <v>4</v>
      </c>
      <c r="M7">
        <v>3</v>
      </c>
      <c r="O7">
        <v>10</v>
      </c>
      <c r="P7">
        <v>5</v>
      </c>
      <c r="Q7" s="6">
        <v>2</v>
      </c>
      <c r="S7">
        <v>7</v>
      </c>
      <c r="U7">
        <v>3</v>
      </c>
      <c r="V7">
        <v>7</v>
      </c>
      <c r="W7" s="6">
        <v>1</v>
      </c>
      <c r="X7">
        <v>6</v>
      </c>
      <c r="Y7">
        <v>3</v>
      </c>
      <c r="Z7">
        <v>6</v>
      </c>
      <c r="AA7">
        <v>2</v>
      </c>
      <c r="AB7">
        <v>5</v>
      </c>
      <c r="AC7">
        <v>5</v>
      </c>
      <c r="AD7">
        <v>3</v>
      </c>
      <c r="AE7">
        <v>4</v>
      </c>
      <c r="AF7">
        <v>4</v>
      </c>
      <c r="AG7">
        <v>8</v>
      </c>
      <c r="AI7">
        <v>6</v>
      </c>
      <c r="AJ7">
        <v>2</v>
      </c>
      <c r="AK7">
        <v>7</v>
      </c>
      <c r="AL7">
        <v>10</v>
      </c>
      <c r="AM7" s="6"/>
      <c r="AN7">
        <v>10</v>
      </c>
      <c r="AO7">
        <v>1</v>
      </c>
      <c r="AP7">
        <v>2</v>
      </c>
      <c r="AR7" s="6">
        <v>1</v>
      </c>
      <c r="AT7">
        <v>7</v>
      </c>
      <c r="AU7">
        <v>8</v>
      </c>
      <c r="AW7">
        <v>2</v>
      </c>
      <c r="AZ7">
        <v>7</v>
      </c>
      <c r="BA7">
        <v>1</v>
      </c>
      <c r="BD7">
        <v>7</v>
      </c>
      <c r="BE7">
        <v>10</v>
      </c>
      <c r="BG7" s="7">
        <v>188</v>
      </c>
      <c r="BH7" s="8">
        <v>27.49</v>
      </c>
      <c r="BI7">
        <v>10</v>
      </c>
      <c r="BL7" s="7">
        <v>0</v>
      </c>
      <c r="BM7" s="8">
        <v>4</v>
      </c>
      <c r="BN7" s="8">
        <v>3</v>
      </c>
      <c r="BO7" s="8">
        <v>6</v>
      </c>
      <c r="BP7" s="8">
        <v>3</v>
      </c>
      <c r="BQ7" s="8">
        <v>4</v>
      </c>
      <c r="BR7" s="8">
        <v>3</v>
      </c>
      <c r="BS7" s="8">
        <v>6</v>
      </c>
      <c r="BT7" s="8">
        <v>5</v>
      </c>
      <c r="BU7" s="13">
        <v>4</v>
      </c>
      <c r="BV7" s="14">
        <v>38</v>
      </c>
    </row>
    <row r="8" spans="1:74" x14ac:dyDescent="0.3">
      <c r="A8" t="s">
        <v>86</v>
      </c>
      <c r="D8">
        <v>6</v>
      </c>
      <c r="F8">
        <v>2</v>
      </c>
      <c r="I8">
        <v>1</v>
      </c>
      <c r="K8" s="6">
        <v>1</v>
      </c>
      <c r="N8">
        <v>5</v>
      </c>
      <c r="Q8" s="6"/>
      <c r="R8">
        <v>2</v>
      </c>
      <c r="W8" s="6">
        <v>10</v>
      </c>
      <c r="X8">
        <v>2</v>
      </c>
      <c r="Z8">
        <v>4</v>
      </c>
      <c r="AA8">
        <v>7</v>
      </c>
      <c r="AE8">
        <v>1</v>
      </c>
      <c r="AG8">
        <v>1</v>
      </c>
      <c r="AH8">
        <v>1</v>
      </c>
      <c r="AI8">
        <v>1</v>
      </c>
      <c r="AK8">
        <v>3</v>
      </c>
      <c r="AM8" s="6"/>
      <c r="AP8">
        <v>4</v>
      </c>
      <c r="AR8" s="6"/>
      <c r="AT8">
        <v>4</v>
      </c>
      <c r="AU8">
        <v>10</v>
      </c>
      <c r="AX8">
        <v>2</v>
      </c>
      <c r="BE8">
        <v>3</v>
      </c>
      <c r="BG8" s="7">
        <v>70</v>
      </c>
      <c r="BH8" s="8">
        <v>10.23</v>
      </c>
      <c r="BI8">
        <v>14</v>
      </c>
      <c r="BL8" s="7">
        <v>0</v>
      </c>
      <c r="BM8" s="8">
        <v>2</v>
      </c>
      <c r="BN8" s="8">
        <v>0</v>
      </c>
      <c r="BO8" s="8">
        <v>1</v>
      </c>
      <c r="BP8" s="8">
        <v>1</v>
      </c>
      <c r="BQ8" s="8">
        <v>1</v>
      </c>
      <c r="BR8" s="8">
        <v>3</v>
      </c>
      <c r="BS8" s="8">
        <v>2</v>
      </c>
      <c r="BT8" s="8">
        <v>4</v>
      </c>
      <c r="BU8" s="13">
        <v>6</v>
      </c>
      <c r="BV8" s="14">
        <v>20</v>
      </c>
    </row>
    <row r="9" spans="1:74" x14ac:dyDescent="0.3">
      <c r="A9" t="s">
        <v>46</v>
      </c>
      <c r="D9">
        <v>1</v>
      </c>
      <c r="J9">
        <v>6</v>
      </c>
      <c r="K9" s="6"/>
      <c r="M9">
        <v>6</v>
      </c>
      <c r="Q9" s="6"/>
      <c r="W9" s="6"/>
      <c r="AA9">
        <v>1</v>
      </c>
      <c r="AF9">
        <v>12</v>
      </c>
      <c r="AM9" s="6"/>
      <c r="AN9">
        <v>8</v>
      </c>
      <c r="AO9">
        <v>8</v>
      </c>
      <c r="AR9" s="6"/>
      <c r="AV9">
        <v>1</v>
      </c>
      <c r="AX9">
        <v>5</v>
      </c>
      <c r="BD9">
        <v>4</v>
      </c>
      <c r="BE9">
        <v>4</v>
      </c>
      <c r="BG9" s="7">
        <v>56</v>
      </c>
      <c r="BH9" s="8">
        <v>8.19</v>
      </c>
      <c r="BI9">
        <v>15</v>
      </c>
      <c r="BL9" s="7">
        <v>1</v>
      </c>
      <c r="BM9" s="8">
        <v>0</v>
      </c>
      <c r="BN9" s="8">
        <v>2</v>
      </c>
      <c r="BO9" s="8">
        <v>0</v>
      </c>
      <c r="BP9" s="8">
        <v>2</v>
      </c>
      <c r="BQ9" s="8">
        <v>1</v>
      </c>
      <c r="BR9" s="8">
        <v>2</v>
      </c>
      <c r="BS9" s="8">
        <v>0</v>
      </c>
      <c r="BT9" s="8">
        <v>0</v>
      </c>
      <c r="BU9" s="13">
        <v>3</v>
      </c>
      <c r="BV9" s="14">
        <v>11</v>
      </c>
    </row>
    <row r="10" spans="1:74" x14ac:dyDescent="0.3">
      <c r="A10" t="s">
        <v>21</v>
      </c>
      <c r="D10">
        <v>7</v>
      </c>
      <c r="E10">
        <v>2</v>
      </c>
      <c r="H10">
        <v>1</v>
      </c>
      <c r="K10" s="6">
        <v>7</v>
      </c>
      <c r="N10">
        <v>6</v>
      </c>
      <c r="O10">
        <v>1</v>
      </c>
      <c r="P10">
        <v>1</v>
      </c>
      <c r="Q10" s="6">
        <v>4</v>
      </c>
      <c r="S10">
        <v>6</v>
      </c>
      <c r="U10">
        <v>6</v>
      </c>
      <c r="W10" s="6">
        <v>12</v>
      </c>
      <c r="X10">
        <v>8</v>
      </c>
      <c r="Y10">
        <v>1</v>
      </c>
      <c r="AA10">
        <v>10</v>
      </c>
      <c r="AB10">
        <v>3</v>
      </c>
      <c r="AE10">
        <v>2</v>
      </c>
      <c r="AF10">
        <v>1</v>
      </c>
      <c r="AI10">
        <v>5</v>
      </c>
      <c r="AJ10">
        <v>1</v>
      </c>
      <c r="AL10">
        <v>5</v>
      </c>
      <c r="AM10" s="6"/>
      <c r="AP10">
        <v>3</v>
      </c>
      <c r="AQ10">
        <v>1</v>
      </c>
      <c r="AR10" s="6"/>
      <c r="AS10">
        <v>7</v>
      </c>
      <c r="AU10">
        <v>3</v>
      </c>
      <c r="AV10">
        <v>5</v>
      </c>
      <c r="AY10">
        <v>5</v>
      </c>
      <c r="AZ10">
        <v>12</v>
      </c>
      <c r="BB10">
        <v>6</v>
      </c>
      <c r="BF10">
        <v>4</v>
      </c>
      <c r="BG10" s="7">
        <v>135</v>
      </c>
      <c r="BH10" s="8">
        <v>19.739999999999998</v>
      </c>
      <c r="BI10">
        <v>12</v>
      </c>
      <c r="BL10" s="7">
        <v>2</v>
      </c>
      <c r="BM10" s="8">
        <v>1</v>
      </c>
      <c r="BN10" s="8">
        <v>1</v>
      </c>
      <c r="BO10" s="8">
        <v>3</v>
      </c>
      <c r="BP10" s="8">
        <v>4</v>
      </c>
      <c r="BQ10" s="8">
        <v>4</v>
      </c>
      <c r="BR10" s="8">
        <v>2</v>
      </c>
      <c r="BS10" s="8">
        <v>3</v>
      </c>
      <c r="BT10" s="8">
        <v>2</v>
      </c>
      <c r="BU10" s="13">
        <v>7</v>
      </c>
      <c r="BV10" s="14">
        <v>29</v>
      </c>
    </row>
    <row r="11" spans="1:74" x14ac:dyDescent="0.3">
      <c r="A11" t="s">
        <v>88</v>
      </c>
      <c r="B11">
        <v>12</v>
      </c>
      <c r="D11">
        <v>8</v>
      </c>
      <c r="E11">
        <v>1</v>
      </c>
      <c r="F11">
        <v>7</v>
      </c>
      <c r="G11">
        <v>1</v>
      </c>
      <c r="K11" s="6"/>
      <c r="L11">
        <v>3</v>
      </c>
      <c r="M11">
        <v>2</v>
      </c>
      <c r="O11">
        <v>12</v>
      </c>
      <c r="P11">
        <v>10</v>
      </c>
      <c r="Q11" s="6"/>
      <c r="R11">
        <v>1</v>
      </c>
      <c r="V11">
        <v>12</v>
      </c>
      <c r="W11" s="6">
        <v>2</v>
      </c>
      <c r="X11">
        <v>7</v>
      </c>
      <c r="Y11">
        <v>5</v>
      </c>
      <c r="AC11">
        <v>7</v>
      </c>
      <c r="AE11">
        <v>12</v>
      </c>
      <c r="AG11">
        <v>12</v>
      </c>
      <c r="AK11">
        <v>12</v>
      </c>
      <c r="AL11">
        <v>8</v>
      </c>
      <c r="AM11" s="6">
        <v>2</v>
      </c>
      <c r="AQ11">
        <v>7</v>
      </c>
      <c r="AR11" s="6">
        <v>10</v>
      </c>
      <c r="AS11">
        <v>3</v>
      </c>
      <c r="AU11">
        <v>2</v>
      </c>
      <c r="AV11">
        <v>6</v>
      </c>
      <c r="AW11">
        <v>5</v>
      </c>
      <c r="AX11">
        <v>8</v>
      </c>
      <c r="AZ11">
        <v>2</v>
      </c>
      <c r="BA11">
        <v>2</v>
      </c>
      <c r="BE11">
        <v>5</v>
      </c>
      <c r="BF11">
        <v>8</v>
      </c>
      <c r="BG11" s="7">
        <v>194</v>
      </c>
      <c r="BH11" s="8">
        <v>28.36</v>
      </c>
      <c r="BI11">
        <v>9</v>
      </c>
      <c r="BL11" s="7">
        <v>6</v>
      </c>
      <c r="BM11" s="8">
        <v>2</v>
      </c>
      <c r="BN11" s="8">
        <v>4</v>
      </c>
      <c r="BO11" s="8">
        <v>4</v>
      </c>
      <c r="BP11" s="8">
        <v>1</v>
      </c>
      <c r="BQ11" s="8">
        <v>3</v>
      </c>
      <c r="BR11" s="8">
        <v>0</v>
      </c>
      <c r="BS11" s="8">
        <v>2</v>
      </c>
      <c r="BT11" s="8">
        <v>6</v>
      </c>
      <c r="BU11" s="13">
        <v>3</v>
      </c>
      <c r="BV11" s="14">
        <v>31</v>
      </c>
    </row>
    <row r="12" spans="1:74" x14ac:dyDescent="0.3">
      <c r="A12" t="s">
        <v>47</v>
      </c>
      <c r="B12">
        <v>7</v>
      </c>
      <c r="D12">
        <v>5</v>
      </c>
      <c r="F12">
        <v>6</v>
      </c>
      <c r="G12">
        <v>6</v>
      </c>
      <c r="H12">
        <v>7</v>
      </c>
      <c r="I12">
        <v>7</v>
      </c>
      <c r="J12">
        <v>1</v>
      </c>
      <c r="K12" s="6"/>
      <c r="L12">
        <v>4</v>
      </c>
      <c r="M12">
        <v>4</v>
      </c>
      <c r="N12">
        <v>2</v>
      </c>
      <c r="Q12" s="6">
        <v>1</v>
      </c>
      <c r="R12">
        <v>5</v>
      </c>
      <c r="S12">
        <v>5</v>
      </c>
      <c r="T12">
        <v>7</v>
      </c>
      <c r="U12">
        <v>4</v>
      </c>
      <c r="V12">
        <v>6</v>
      </c>
      <c r="W12" s="6"/>
      <c r="X12">
        <v>3</v>
      </c>
      <c r="Z12">
        <v>5</v>
      </c>
      <c r="AD12">
        <v>1</v>
      </c>
      <c r="AH12">
        <v>4</v>
      </c>
      <c r="AI12">
        <v>4</v>
      </c>
      <c r="AJ12">
        <v>7</v>
      </c>
      <c r="AL12">
        <v>6</v>
      </c>
      <c r="AM12" s="6">
        <v>3</v>
      </c>
      <c r="AN12">
        <v>6</v>
      </c>
      <c r="AO12">
        <v>5</v>
      </c>
      <c r="AP12">
        <v>8</v>
      </c>
      <c r="AQ12">
        <v>3</v>
      </c>
      <c r="AR12" s="6">
        <v>6</v>
      </c>
      <c r="AS12">
        <v>6</v>
      </c>
      <c r="AT12">
        <v>6</v>
      </c>
      <c r="AU12">
        <v>1</v>
      </c>
      <c r="AV12">
        <v>12</v>
      </c>
      <c r="AW12">
        <v>3</v>
      </c>
      <c r="BA12">
        <v>6</v>
      </c>
      <c r="BB12">
        <v>8</v>
      </c>
      <c r="BC12">
        <v>8</v>
      </c>
      <c r="BD12">
        <v>6</v>
      </c>
      <c r="BE12">
        <v>7</v>
      </c>
      <c r="BF12">
        <v>10</v>
      </c>
      <c r="BG12" s="7">
        <v>211</v>
      </c>
      <c r="BH12" s="8">
        <v>30.85</v>
      </c>
      <c r="BI12">
        <v>8</v>
      </c>
      <c r="BL12" s="7">
        <v>1</v>
      </c>
      <c r="BM12" s="8">
        <v>1</v>
      </c>
      <c r="BN12" s="8">
        <v>3</v>
      </c>
      <c r="BO12" s="8">
        <v>6</v>
      </c>
      <c r="BP12" s="8">
        <v>10</v>
      </c>
      <c r="BQ12" s="8">
        <v>5</v>
      </c>
      <c r="BR12" s="8">
        <v>5</v>
      </c>
      <c r="BS12" s="8">
        <v>4</v>
      </c>
      <c r="BT12" s="8">
        <v>1</v>
      </c>
      <c r="BU12" s="13">
        <v>4</v>
      </c>
      <c r="BV12" s="14">
        <v>40</v>
      </c>
    </row>
    <row r="13" spans="1:74" x14ac:dyDescent="0.3">
      <c r="A13" t="s">
        <v>37</v>
      </c>
      <c r="K13" s="6"/>
      <c r="N13">
        <v>3</v>
      </c>
      <c r="Q13" s="6"/>
      <c r="W13" s="6"/>
      <c r="AI13">
        <v>7</v>
      </c>
      <c r="AM13" s="6"/>
      <c r="AP13">
        <v>1</v>
      </c>
      <c r="AR13" s="6"/>
      <c r="AY13">
        <v>1</v>
      </c>
      <c r="AZ13">
        <v>1</v>
      </c>
      <c r="BG13" s="7">
        <v>13</v>
      </c>
      <c r="BH13" s="8">
        <v>1.9</v>
      </c>
      <c r="BI13">
        <v>18</v>
      </c>
      <c r="BL13" s="7">
        <v>0</v>
      </c>
      <c r="BM13" s="8">
        <v>0</v>
      </c>
      <c r="BN13" s="8">
        <v>0</v>
      </c>
      <c r="BO13" s="8">
        <v>1</v>
      </c>
      <c r="BP13" s="8">
        <v>0</v>
      </c>
      <c r="BQ13" s="8">
        <v>0</v>
      </c>
      <c r="BR13" s="8">
        <v>0</v>
      </c>
      <c r="BS13" s="8">
        <v>1</v>
      </c>
      <c r="BT13" s="8">
        <v>0</v>
      </c>
      <c r="BU13" s="13">
        <v>3</v>
      </c>
      <c r="BV13" s="14">
        <v>5</v>
      </c>
    </row>
    <row r="14" spans="1:74" x14ac:dyDescent="0.3">
      <c r="A14" t="s">
        <v>38</v>
      </c>
      <c r="B14">
        <v>5</v>
      </c>
      <c r="C14">
        <v>4</v>
      </c>
      <c r="E14">
        <v>7</v>
      </c>
      <c r="F14">
        <v>8</v>
      </c>
      <c r="G14">
        <v>2</v>
      </c>
      <c r="H14">
        <v>8</v>
      </c>
      <c r="I14">
        <v>6</v>
      </c>
      <c r="J14">
        <v>8</v>
      </c>
      <c r="K14" s="6"/>
      <c r="L14">
        <v>6</v>
      </c>
      <c r="M14">
        <v>5</v>
      </c>
      <c r="O14">
        <v>7</v>
      </c>
      <c r="P14">
        <v>6</v>
      </c>
      <c r="Q14" s="6">
        <v>7</v>
      </c>
      <c r="R14">
        <v>8</v>
      </c>
      <c r="T14">
        <v>8</v>
      </c>
      <c r="U14">
        <v>8</v>
      </c>
      <c r="V14">
        <v>4</v>
      </c>
      <c r="W14" s="6">
        <v>3</v>
      </c>
      <c r="Y14">
        <v>12</v>
      </c>
      <c r="AB14">
        <v>8</v>
      </c>
      <c r="AD14">
        <v>8</v>
      </c>
      <c r="AF14">
        <v>3</v>
      </c>
      <c r="AG14">
        <v>6</v>
      </c>
      <c r="AH14">
        <v>8</v>
      </c>
      <c r="AI14">
        <v>12</v>
      </c>
      <c r="AJ14">
        <v>10</v>
      </c>
      <c r="AK14">
        <v>8</v>
      </c>
      <c r="AL14">
        <v>7</v>
      </c>
      <c r="AM14" s="6">
        <v>4</v>
      </c>
      <c r="AN14">
        <v>2</v>
      </c>
      <c r="AO14">
        <v>4</v>
      </c>
      <c r="AP14">
        <v>7</v>
      </c>
      <c r="AR14" s="6">
        <v>7</v>
      </c>
      <c r="AS14">
        <v>8</v>
      </c>
      <c r="AU14">
        <v>4</v>
      </c>
      <c r="AV14">
        <v>10</v>
      </c>
      <c r="AY14">
        <v>10</v>
      </c>
      <c r="AZ14">
        <v>8</v>
      </c>
      <c r="BA14">
        <v>7</v>
      </c>
      <c r="BB14">
        <v>3</v>
      </c>
      <c r="BC14">
        <v>6</v>
      </c>
      <c r="BD14">
        <v>3</v>
      </c>
      <c r="BE14">
        <v>6</v>
      </c>
      <c r="BG14" s="7">
        <v>281</v>
      </c>
      <c r="BH14" s="8">
        <v>41.08</v>
      </c>
      <c r="BI14">
        <v>4</v>
      </c>
      <c r="BL14" s="7">
        <v>2</v>
      </c>
      <c r="BM14" s="8">
        <v>3</v>
      </c>
      <c r="BN14" s="8">
        <v>12</v>
      </c>
      <c r="BO14" s="8">
        <v>7</v>
      </c>
      <c r="BP14" s="8">
        <v>6</v>
      </c>
      <c r="BQ14" s="8">
        <v>2</v>
      </c>
      <c r="BR14" s="8">
        <v>5</v>
      </c>
      <c r="BS14" s="8">
        <v>4</v>
      </c>
      <c r="BT14" s="8">
        <v>2</v>
      </c>
      <c r="BU14" s="13">
        <v>0</v>
      </c>
      <c r="BV14" s="14">
        <v>43</v>
      </c>
    </row>
    <row r="15" spans="1:74" x14ac:dyDescent="0.3">
      <c r="A15" t="s">
        <v>39</v>
      </c>
      <c r="B15">
        <v>2</v>
      </c>
      <c r="C15">
        <v>7</v>
      </c>
      <c r="D15">
        <v>12</v>
      </c>
      <c r="E15">
        <v>12</v>
      </c>
      <c r="F15">
        <v>4</v>
      </c>
      <c r="G15">
        <v>12</v>
      </c>
      <c r="H15">
        <v>12</v>
      </c>
      <c r="I15">
        <v>12</v>
      </c>
      <c r="J15">
        <v>12</v>
      </c>
      <c r="K15" s="6">
        <v>12</v>
      </c>
      <c r="L15">
        <v>12</v>
      </c>
      <c r="M15">
        <v>12</v>
      </c>
      <c r="N15">
        <v>10</v>
      </c>
      <c r="O15">
        <v>3</v>
      </c>
      <c r="P15">
        <v>2</v>
      </c>
      <c r="Q15" s="6">
        <v>8</v>
      </c>
      <c r="R15">
        <v>6</v>
      </c>
      <c r="S15">
        <v>8</v>
      </c>
      <c r="T15">
        <v>12</v>
      </c>
      <c r="U15">
        <v>2</v>
      </c>
      <c r="V15">
        <v>10</v>
      </c>
      <c r="W15" s="6">
        <v>8</v>
      </c>
      <c r="Z15">
        <v>10</v>
      </c>
      <c r="AA15">
        <v>12</v>
      </c>
      <c r="AB15">
        <v>10</v>
      </c>
      <c r="AC15">
        <v>12</v>
      </c>
      <c r="AD15">
        <v>12</v>
      </c>
      <c r="AF15">
        <v>2</v>
      </c>
      <c r="AG15">
        <v>10</v>
      </c>
      <c r="AH15">
        <v>12</v>
      </c>
      <c r="AJ15">
        <v>3</v>
      </c>
      <c r="AL15">
        <v>12</v>
      </c>
      <c r="AM15" s="6">
        <v>12</v>
      </c>
      <c r="AN15">
        <v>12</v>
      </c>
      <c r="AO15">
        <v>12</v>
      </c>
      <c r="AP15">
        <v>12</v>
      </c>
      <c r="AQ15">
        <v>10</v>
      </c>
      <c r="AR15" s="6">
        <v>5</v>
      </c>
      <c r="AS15">
        <v>10</v>
      </c>
      <c r="AT15">
        <v>12</v>
      </c>
      <c r="AU15">
        <v>12</v>
      </c>
      <c r="AV15">
        <v>7</v>
      </c>
      <c r="AW15">
        <v>12</v>
      </c>
      <c r="AX15">
        <v>12</v>
      </c>
      <c r="AY15">
        <v>6</v>
      </c>
      <c r="AZ15">
        <v>3</v>
      </c>
      <c r="BA15">
        <v>12</v>
      </c>
      <c r="BB15">
        <v>12</v>
      </c>
      <c r="BC15">
        <v>12</v>
      </c>
      <c r="BD15">
        <v>8</v>
      </c>
      <c r="BE15">
        <v>8</v>
      </c>
      <c r="BF15">
        <v>12</v>
      </c>
      <c r="BG15" s="7">
        <v>486</v>
      </c>
      <c r="BH15" s="8">
        <v>71.05</v>
      </c>
      <c r="BI15">
        <v>1</v>
      </c>
      <c r="BL15" s="7">
        <v>27</v>
      </c>
      <c r="BM15" s="8">
        <v>7</v>
      </c>
      <c r="BN15" s="8">
        <v>5</v>
      </c>
      <c r="BO15" s="8">
        <v>2</v>
      </c>
      <c r="BP15" s="8">
        <v>2</v>
      </c>
      <c r="BQ15" s="8">
        <v>1</v>
      </c>
      <c r="BR15" s="8">
        <v>1</v>
      </c>
      <c r="BS15" s="8">
        <v>3</v>
      </c>
      <c r="BT15" s="8">
        <v>4</v>
      </c>
      <c r="BU15" s="13">
        <v>0</v>
      </c>
      <c r="BV15" s="14">
        <v>52</v>
      </c>
    </row>
    <row r="16" spans="1:74" x14ac:dyDescent="0.3">
      <c r="A16" t="s">
        <v>40</v>
      </c>
      <c r="C16">
        <v>5</v>
      </c>
      <c r="I16">
        <v>2</v>
      </c>
      <c r="J16">
        <v>5</v>
      </c>
      <c r="K16" s="6">
        <v>2</v>
      </c>
      <c r="L16">
        <v>2</v>
      </c>
      <c r="Q16" s="6">
        <v>3</v>
      </c>
      <c r="T16">
        <v>1</v>
      </c>
      <c r="W16" s="6"/>
      <c r="Y16">
        <v>2</v>
      </c>
      <c r="Z16">
        <v>2</v>
      </c>
      <c r="AC16">
        <v>1</v>
      </c>
      <c r="AD16">
        <v>4</v>
      </c>
      <c r="AE16">
        <v>6</v>
      </c>
      <c r="AF16">
        <v>6</v>
      </c>
      <c r="AH16">
        <v>2</v>
      </c>
      <c r="AJ16">
        <v>6</v>
      </c>
      <c r="AK16">
        <v>1</v>
      </c>
      <c r="AM16" s="6"/>
      <c r="AN16">
        <v>3</v>
      </c>
      <c r="AR16" s="6"/>
      <c r="AV16">
        <v>4</v>
      </c>
      <c r="AW16">
        <v>6</v>
      </c>
      <c r="AX16">
        <v>6</v>
      </c>
      <c r="BC16">
        <v>7</v>
      </c>
      <c r="BF16">
        <v>6</v>
      </c>
      <c r="BG16" s="7">
        <v>82</v>
      </c>
      <c r="BH16" s="8">
        <v>11.99</v>
      </c>
      <c r="BI16">
        <v>13</v>
      </c>
      <c r="BL16" s="7">
        <v>0</v>
      </c>
      <c r="BM16" s="8">
        <v>0</v>
      </c>
      <c r="BN16" s="8">
        <v>0</v>
      </c>
      <c r="BO16" s="8">
        <v>1</v>
      </c>
      <c r="BP16" s="8">
        <v>6</v>
      </c>
      <c r="BQ16" s="8">
        <v>2</v>
      </c>
      <c r="BR16" s="8">
        <v>2</v>
      </c>
      <c r="BS16" s="8">
        <v>2</v>
      </c>
      <c r="BT16" s="8">
        <v>6</v>
      </c>
      <c r="BU16" s="13">
        <v>3</v>
      </c>
      <c r="BV16" s="14">
        <v>22</v>
      </c>
    </row>
    <row r="17" spans="1:74" x14ac:dyDescent="0.3">
      <c r="A17" t="s">
        <v>41</v>
      </c>
      <c r="B17">
        <v>8</v>
      </c>
      <c r="C17">
        <v>3</v>
      </c>
      <c r="E17">
        <v>4</v>
      </c>
      <c r="F17">
        <v>12</v>
      </c>
      <c r="G17">
        <v>4</v>
      </c>
      <c r="H17">
        <v>4</v>
      </c>
      <c r="J17">
        <v>2</v>
      </c>
      <c r="K17" s="6"/>
      <c r="M17">
        <v>7</v>
      </c>
      <c r="N17">
        <v>12</v>
      </c>
      <c r="O17">
        <v>8</v>
      </c>
      <c r="P17">
        <v>3</v>
      </c>
      <c r="Q17" s="6">
        <v>6</v>
      </c>
      <c r="S17">
        <v>1</v>
      </c>
      <c r="T17">
        <v>3</v>
      </c>
      <c r="W17" s="6">
        <v>5</v>
      </c>
      <c r="X17">
        <v>1</v>
      </c>
      <c r="Y17">
        <v>8</v>
      </c>
      <c r="Z17">
        <v>1</v>
      </c>
      <c r="AB17">
        <v>7</v>
      </c>
      <c r="AC17">
        <v>10</v>
      </c>
      <c r="AD17">
        <v>10</v>
      </c>
      <c r="AF17">
        <v>7</v>
      </c>
      <c r="AG17">
        <v>4</v>
      </c>
      <c r="AH17">
        <v>5</v>
      </c>
      <c r="AI17">
        <v>3</v>
      </c>
      <c r="AJ17">
        <v>12</v>
      </c>
      <c r="AL17">
        <v>3</v>
      </c>
      <c r="AM17" s="6">
        <v>6</v>
      </c>
      <c r="AN17">
        <v>1</v>
      </c>
      <c r="AO17">
        <v>7</v>
      </c>
      <c r="AQ17">
        <v>8</v>
      </c>
      <c r="AR17" s="6">
        <v>4</v>
      </c>
      <c r="AS17">
        <v>4</v>
      </c>
      <c r="AT17">
        <v>1</v>
      </c>
      <c r="AY17">
        <v>8</v>
      </c>
      <c r="AZ17">
        <v>6</v>
      </c>
      <c r="BA17">
        <v>10</v>
      </c>
      <c r="BB17">
        <v>4</v>
      </c>
      <c r="BC17">
        <v>5</v>
      </c>
      <c r="BD17">
        <v>1</v>
      </c>
      <c r="BE17">
        <v>1</v>
      </c>
      <c r="BG17" s="7">
        <v>219</v>
      </c>
      <c r="BH17" s="8">
        <v>32.020000000000003</v>
      </c>
      <c r="BI17">
        <v>5</v>
      </c>
      <c r="BL17" s="7">
        <v>3</v>
      </c>
      <c r="BM17" s="8">
        <v>3</v>
      </c>
      <c r="BN17" s="8">
        <v>5</v>
      </c>
      <c r="BO17" s="8">
        <v>4</v>
      </c>
      <c r="BP17" s="8">
        <v>3</v>
      </c>
      <c r="BQ17" s="8">
        <v>3</v>
      </c>
      <c r="BR17" s="8">
        <v>7</v>
      </c>
      <c r="BS17" s="8">
        <v>5</v>
      </c>
      <c r="BT17" s="8">
        <v>1</v>
      </c>
      <c r="BU17" s="13">
        <v>7</v>
      </c>
      <c r="BV17" s="14">
        <v>41</v>
      </c>
    </row>
    <row r="18" spans="1:74" x14ac:dyDescent="0.3">
      <c r="A18" t="s">
        <v>51</v>
      </c>
      <c r="B18">
        <v>1</v>
      </c>
      <c r="D18">
        <v>4</v>
      </c>
      <c r="E18">
        <v>6</v>
      </c>
      <c r="F18">
        <v>1</v>
      </c>
      <c r="G18">
        <v>7</v>
      </c>
      <c r="H18">
        <v>2</v>
      </c>
      <c r="I18">
        <v>10</v>
      </c>
      <c r="K18" s="6">
        <v>5</v>
      </c>
      <c r="L18">
        <v>1</v>
      </c>
      <c r="N18">
        <v>4</v>
      </c>
      <c r="P18">
        <v>4</v>
      </c>
      <c r="Q18" s="6"/>
      <c r="R18">
        <v>7</v>
      </c>
      <c r="S18">
        <v>10</v>
      </c>
      <c r="T18">
        <v>4</v>
      </c>
      <c r="U18">
        <v>5</v>
      </c>
      <c r="V18">
        <v>2</v>
      </c>
      <c r="W18" s="6">
        <v>7</v>
      </c>
      <c r="X18">
        <v>12</v>
      </c>
      <c r="Y18">
        <v>4</v>
      </c>
      <c r="Z18">
        <v>3</v>
      </c>
      <c r="AA18">
        <v>6</v>
      </c>
      <c r="AB18">
        <v>1</v>
      </c>
      <c r="AD18">
        <v>2</v>
      </c>
      <c r="AF18">
        <v>10</v>
      </c>
      <c r="AG18">
        <v>3</v>
      </c>
      <c r="AH18">
        <v>3</v>
      </c>
      <c r="AI18">
        <v>2</v>
      </c>
      <c r="AJ18">
        <v>4</v>
      </c>
      <c r="AK18">
        <v>2</v>
      </c>
      <c r="AM18" s="6">
        <v>7</v>
      </c>
      <c r="AN18">
        <v>4</v>
      </c>
      <c r="AO18">
        <v>2</v>
      </c>
      <c r="AQ18">
        <v>5</v>
      </c>
      <c r="AR18" s="6"/>
      <c r="AS18">
        <v>5</v>
      </c>
      <c r="AT18">
        <v>3</v>
      </c>
      <c r="AU18">
        <v>6</v>
      </c>
      <c r="AV18">
        <v>2</v>
      </c>
      <c r="AX18">
        <v>1</v>
      </c>
      <c r="AY18">
        <v>4</v>
      </c>
      <c r="AZ18">
        <v>10</v>
      </c>
      <c r="BA18">
        <v>3</v>
      </c>
      <c r="BB18">
        <v>5</v>
      </c>
      <c r="BC18">
        <v>4</v>
      </c>
      <c r="BD18">
        <v>10</v>
      </c>
      <c r="BE18">
        <v>2</v>
      </c>
      <c r="BF18">
        <v>7</v>
      </c>
      <c r="BG18" s="21">
        <v>212</v>
      </c>
      <c r="BH18" s="26">
        <v>30.99</v>
      </c>
      <c r="BI18">
        <v>7</v>
      </c>
      <c r="BL18" s="7">
        <v>1</v>
      </c>
      <c r="BM18" s="8">
        <v>5</v>
      </c>
      <c r="BN18" s="8">
        <v>0</v>
      </c>
      <c r="BO18" s="8">
        <v>5</v>
      </c>
      <c r="BP18" s="8">
        <v>3</v>
      </c>
      <c r="BQ18" s="8">
        <v>5</v>
      </c>
      <c r="BR18" s="8">
        <v>9</v>
      </c>
      <c r="BS18" s="8">
        <v>5</v>
      </c>
      <c r="BT18" s="8">
        <v>8</v>
      </c>
      <c r="BU18" s="13">
        <v>5</v>
      </c>
      <c r="BV18" s="14">
        <v>46</v>
      </c>
    </row>
    <row r="19" spans="1:74" x14ac:dyDescent="0.3">
      <c r="A19" t="s">
        <v>23</v>
      </c>
      <c r="B19">
        <v>10</v>
      </c>
      <c r="C19">
        <v>6</v>
      </c>
      <c r="E19">
        <v>10</v>
      </c>
      <c r="F19">
        <v>10</v>
      </c>
      <c r="G19">
        <v>10</v>
      </c>
      <c r="H19">
        <v>10</v>
      </c>
      <c r="I19">
        <v>8</v>
      </c>
      <c r="J19">
        <v>3</v>
      </c>
      <c r="K19" s="6">
        <v>10</v>
      </c>
      <c r="L19">
        <v>8</v>
      </c>
      <c r="M19">
        <v>1</v>
      </c>
      <c r="N19">
        <v>8</v>
      </c>
      <c r="O19">
        <v>2</v>
      </c>
      <c r="P19">
        <v>12</v>
      </c>
      <c r="Q19" s="6">
        <v>10</v>
      </c>
      <c r="R19">
        <v>10</v>
      </c>
      <c r="S19">
        <v>12</v>
      </c>
      <c r="T19">
        <v>10</v>
      </c>
      <c r="U19">
        <v>12</v>
      </c>
      <c r="V19">
        <v>8</v>
      </c>
      <c r="W19" s="6">
        <v>6</v>
      </c>
      <c r="X19">
        <v>10</v>
      </c>
      <c r="Y19">
        <v>10</v>
      </c>
      <c r="Z19">
        <v>12</v>
      </c>
      <c r="AB19">
        <v>12</v>
      </c>
      <c r="AC19">
        <v>8</v>
      </c>
      <c r="AD19">
        <v>6</v>
      </c>
      <c r="AE19">
        <v>7</v>
      </c>
      <c r="AH19">
        <v>6</v>
      </c>
      <c r="AI19">
        <v>10</v>
      </c>
      <c r="AK19">
        <v>6</v>
      </c>
      <c r="AL19">
        <v>2</v>
      </c>
      <c r="AM19" s="6">
        <v>8</v>
      </c>
      <c r="AN19">
        <v>7</v>
      </c>
      <c r="AO19">
        <v>10</v>
      </c>
      <c r="AP19">
        <v>10</v>
      </c>
      <c r="AQ19">
        <v>6</v>
      </c>
      <c r="AR19" s="6">
        <v>8</v>
      </c>
      <c r="AS19">
        <v>12</v>
      </c>
      <c r="AT19">
        <v>2</v>
      </c>
      <c r="AU19">
        <v>7</v>
      </c>
      <c r="AV19">
        <v>3</v>
      </c>
      <c r="AW19">
        <v>10</v>
      </c>
      <c r="AY19">
        <v>12</v>
      </c>
      <c r="BA19">
        <v>8</v>
      </c>
      <c r="BB19">
        <v>7</v>
      </c>
      <c r="BC19">
        <v>10</v>
      </c>
      <c r="BD19">
        <v>5</v>
      </c>
      <c r="BE19">
        <v>12</v>
      </c>
      <c r="BF19">
        <v>5</v>
      </c>
      <c r="BG19" s="7">
        <v>407</v>
      </c>
      <c r="BH19" s="8">
        <v>59.5</v>
      </c>
      <c r="BI19">
        <v>2</v>
      </c>
      <c r="BL19" s="15">
        <v>8</v>
      </c>
      <c r="BM19" s="16">
        <v>16</v>
      </c>
      <c r="BN19" s="16">
        <v>8</v>
      </c>
      <c r="BO19" s="16">
        <v>4</v>
      </c>
      <c r="BP19" s="16">
        <v>6</v>
      </c>
      <c r="BQ19" s="16">
        <v>2</v>
      </c>
      <c r="BR19" s="16">
        <v>0</v>
      </c>
      <c r="BS19" s="16">
        <v>2</v>
      </c>
      <c r="BT19" s="16">
        <v>3</v>
      </c>
      <c r="BU19" s="17">
        <v>1</v>
      </c>
      <c r="BV19" s="18">
        <v>50</v>
      </c>
    </row>
    <row r="20" spans="1:74" x14ac:dyDescent="0.3">
      <c r="A20" s="10" t="s">
        <v>2</v>
      </c>
      <c r="B20" s="10">
        <v>58</v>
      </c>
      <c r="C20" s="10">
        <v>58</v>
      </c>
      <c r="D20" s="10">
        <v>58</v>
      </c>
      <c r="E20" s="10">
        <v>58</v>
      </c>
      <c r="F20" s="10">
        <v>58</v>
      </c>
      <c r="G20" s="10">
        <v>58</v>
      </c>
      <c r="H20" s="10">
        <v>58</v>
      </c>
      <c r="I20" s="10">
        <v>58</v>
      </c>
      <c r="J20" s="10">
        <v>58</v>
      </c>
      <c r="K20" s="19">
        <v>58</v>
      </c>
      <c r="L20" s="10">
        <v>58</v>
      </c>
      <c r="M20" s="10">
        <v>58</v>
      </c>
      <c r="N20" s="10">
        <v>58</v>
      </c>
      <c r="O20" s="10">
        <v>58</v>
      </c>
      <c r="P20" s="10">
        <v>58</v>
      </c>
      <c r="Q20" s="19">
        <v>58</v>
      </c>
      <c r="R20" s="10">
        <v>58</v>
      </c>
      <c r="S20" s="10">
        <v>58</v>
      </c>
      <c r="T20" s="10">
        <v>58</v>
      </c>
      <c r="U20" s="10">
        <v>58</v>
      </c>
      <c r="V20" s="10">
        <v>58</v>
      </c>
      <c r="W20" s="19">
        <v>58</v>
      </c>
      <c r="X20" s="10">
        <v>58</v>
      </c>
      <c r="Y20" s="10">
        <v>58</v>
      </c>
      <c r="Z20" s="10">
        <v>58</v>
      </c>
      <c r="AA20" s="10">
        <v>58</v>
      </c>
      <c r="AB20" s="10">
        <v>52</v>
      </c>
      <c r="AC20" s="10">
        <v>58</v>
      </c>
      <c r="AD20" s="10">
        <v>58</v>
      </c>
      <c r="AE20" s="10">
        <v>58</v>
      </c>
      <c r="AF20" s="10">
        <v>58</v>
      </c>
      <c r="AG20" s="10">
        <v>58</v>
      </c>
      <c r="AH20" s="10">
        <v>58</v>
      </c>
      <c r="AI20" s="10">
        <v>58</v>
      </c>
      <c r="AJ20" s="10">
        <v>58</v>
      </c>
      <c r="AK20" s="10">
        <v>58</v>
      </c>
      <c r="AL20" s="10">
        <v>58</v>
      </c>
      <c r="AM20" s="19">
        <v>58</v>
      </c>
      <c r="AN20" s="10">
        <v>58</v>
      </c>
      <c r="AO20" s="10">
        <v>58</v>
      </c>
      <c r="AP20" s="10">
        <v>58</v>
      </c>
      <c r="AQ20" s="10">
        <v>58</v>
      </c>
      <c r="AR20" s="19">
        <v>58</v>
      </c>
      <c r="AS20" s="10">
        <v>58</v>
      </c>
      <c r="AT20" s="10">
        <v>58</v>
      </c>
      <c r="AU20" s="10">
        <v>58</v>
      </c>
      <c r="AV20" s="10">
        <v>58</v>
      </c>
      <c r="AW20" s="10">
        <v>58</v>
      </c>
      <c r="AX20" s="10">
        <v>58</v>
      </c>
      <c r="AY20" s="10">
        <v>58</v>
      </c>
      <c r="AZ20" s="10">
        <v>54</v>
      </c>
      <c r="BA20" s="10">
        <v>58</v>
      </c>
      <c r="BB20" s="10">
        <v>58</v>
      </c>
      <c r="BC20" s="10">
        <v>58</v>
      </c>
      <c r="BD20" s="10">
        <v>58</v>
      </c>
      <c r="BE20" s="10">
        <v>58</v>
      </c>
      <c r="BF20" s="10">
        <v>58</v>
      </c>
      <c r="BG20" s="9">
        <v>684</v>
      </c>
      <c r="BH20" s="10"/>
      <c r="BI20" s="10"/>
    </row>
    <row r="21" spans="1:74" x14ac:dyDescent="0.3">
      <c r="A21" s="8" t="s">
        <v>14</v>
      </c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8">
        <v>15</v>
      </c>
      <c r="Q21" s="8">
        <v>16</v>
      </c>
      <c r="R21" s="8">
        <v>17</v>
      </c>
      <c r="S21" s="8">
        <v>18</v>
      </c>
      <c r="T21" s="8">
        <v>19</v>
      </c>
      <c r="U21" s="8">
        <v>20</v>
      </c>
      <c r="V21" s="8">
        <v>21</v>
      </c>
      <c r="W21" s="8">
        <v>22</v>
      </c>
      <c r="X21" s="8">
        <v>23</v>
      </c>
      <c r="Y21" s="8">
        <v>24</v>
      </c>
      <c r="Z21" s="8">
        <v>25</v>
      </c>
      <c r="AA21" s="8">
        <v>26</v>
      </c>
      <c r="AB21" s="8">
        <v>27</v>
      </c>
      <c r="AC21" s="8">
        <v>28</v>
      </c>
      <c r="AD21" s="8">
        <v>29</v>
      </c>
      <c r="AE21" s="8">
        <v>30</v>
      </c>
      <c r="AF21" s="8">
        <v>31</v>
      </c>
      <c r="AG21" s="8">
        <v>32</v>
      </c>
      <c r="AH21" s="8">
        <v>33</v>
      </c>
      <c r="AI21" s="8">
        <v>34</v>
      </c>
      <c r="AJ21" s="8">
        <v>35</v>
      </c>
      <c r="AK21" s="8">
        <v>36</v>
      </c>
      <c r="AL21" s="8">
        <v>37</v>
      </c>
      <c r="AM21" s="20">
        <v>38</v>
      </c>
      <c r="AN21" s="8">
        <v>39</v>
      </c>
      <c r="AO21" s="8">
        <v>40</v>
      </c>
      <c r="AP21" s="8">
        <v>41</v>
      </c>
      <c r="AQ21" s="8">
        <v>42</v>
      </c>
      <c r="AR21" s="20">
        <v>43</v>
      </c>
      <c r="AS21" s="8">
        <v>44</v>
      </c>
      <c r="AT21" s="8">
        <v>45</v>
      </c>
      <c r="AU21" s="8">
        <v>46</v>
      </c>
      <c r="AV21" s="8">
        <v>47</v>
      </c>
      <c r="AW21" s="8">
        <v>48</v>
      </c>
      <c r="AX21" s="8">
        <v>49</v>
      </c>
      <c r="AY21" s="8">
        <v>50</v>
      </c>
      <c r="AZ21" s="8">
        <v>51</v>
      </c>
      <c r="BA21" s="8">
        <v>52</v>
      </c>
      <c r="BB21" s="8">
        <v>53</v>
      </c>
      <c r="BC21" s="8">
        <v>54</v>
      </c>
      <c r="BD21" s="8">
        <v>55</v>
      </c>
      <c r="BE21" s="8">
        <v>56</v>
      </c>
      <c r="BF21" s="8">
        <v>57</v>
      </c>
      <c r="BG21" s="21"/>
      <c r="BH21" s="8"/>
    </row>
    <row r="23" spans="1:74" x14ac:dyDescent="0.3">
      <c r="A23" s="22" t="s">
        <v>15</v>
      </c>
      <c r="B23" s="22" t="s">
        <v>16</v>
      </c>
      <c r="C23" s="22" t="s">
        <v>17</v>
      </c>
    </row>
    <row r="24" spans="1:74" x14ac:dyDescent="0.3">
      <c r="A24" s="29" t="s">
        <v>39</v>
      </c>
      <c r="B24">
        <v>486</v>
      </c>
      <c r="C24" s="23">
        <v>1</v>
      </c>
    </row>
    <row r="25" spans="1:74" x14ac:dyDescent="0.3">
      <c r="A25" s="29" t="s">
        <v>23</v>
      </c>
      <c r="B25">
        <v>407</v>
      </c>
      <c r="C25" s="23">
        <v>2</v>
      </c>
      <c r="G25" s="24"/>
    </row>
    <row r="26" spans="1:74" x14ac:dyDescent="0.3">
      <c r="A26" s="29" t="s">
        <v>7</v>
      </c>
      <c r="B26">
        <v>293</v>
      </c>
      <c r="C26" s="23">
        <v>3</v>
      </c>
    </row>
    <row r="27" spans="1:74" x14ac:dyDescent="0.3">
      <c r="A27" s="28" t="s">
        <v>38</v>
      </c>
      <c r="B27">
        <v>281</v>
      </c>
      <c r="C27" s="23">
        <v>4</v>
      </c>
    </row>
    <row r="28" spans="1:74" x14ac:dyDescent="0.3">
      <c r="A28" s="29" t="s">
        <v>5</v>
      </c>
      <c r="B28">
        <v>219</v>
      </c>
      <c r="C28" s="23">
        <v>5</v>
      </c>
    </row>
    <row r="29" spans="1:74" x14ac:dyDescent="0.3">
      <c r="A29" s="29" t="s">
        <v>41</v>
      </c>
      <c r="B29">
        <v>219</v>
      </c>
      <c r="C29" s="23">
        <v>6</v>
      </c>
    </row>
    <row r="30" spans="1:74" x14ac:dyDescent="0.3">
      <c r="A30" s="28" t="s">
        <v>51</v>
      </c>
      <c r="B30">
        <v>212</v>
      </c>
      <c r="C30" s="23">
        <v>7</v>
      </c>
    </row>
    <row r="31" spans="1:74" x14ac:dyDescent="0.3">
      <c r="A31" s="28" t="s">
        <v>47</v>
      </c>
      <c r="B31">
        <v>211</v>
      </c>
      <c r="C31" s="23">
        <v>8</v>
      </c>
    </row>
    <row r="32" spans="1:74" x14ac:dyDescent="0.3">
      <c r="A32" s="29" t="s">
        <v>88</v>
      </c>
      <c r="B32">
        <v>194</v>
      </c>
      <c r="C32" s="23">
        <v>9</v>
      </c>
    </row>
    <row r="33" spans="1:7" x14ac:dyDescent="0.3">
      <c r="A33" s="29" t="s">
        <v>36</v>
      </c>
      <c r="B33">
        <v>188</v>
      </c>
      <c r="C33" s="23">
        <v>10</v>
      </c>
    </row>
    <row r="34" spans="1:7" x14ac:dyDescent="0.3">
      <c r="A34" s="28" t="s">
        <v>4</v>
      </c>
      <c r="B34">
        <v>154</v>
      </c>
      <c r="C34" s="25">
        <v>11</v>
      </c>
    </row>
    <row r="35" spans="1:7" x14ac:dyDescent="0.3">
      <c r="A35" s="28" t="s">
        <v>21</v>
      </c>
      <c r="B35">
        <v>135</v>
      </c>
      <c r="C35" s="25">
        <v>12</v>
      </c>
    </row>
    <row r="36" spans="1:7" x14ac:dyDescent="0.3">
      <c r="A36" s="28" t="s">
        <v>40</v>
      </c>
      <c r="B36">
        <v>82</v>
      </c>
      <c r="C36" s="25">
        <v>13</v>
      </c>
    </row>
    <row r="37" spans="1:7" x14ac:dyDescent="0.3">
      <c r="A37" s="28" t="s">
        <v>86</v>
      </c>
      <c r="B37">
        <v>70</v>
      </c>
      <c r="C37" s="25">
        <v>14</v>
      </c>
    </row>
    <row r="38" spans="1:7" x14ac:dyDescent="0.3">
      <c r="A38" s="29" t="s">
        <v>46</v>
      </c>
      <c r="B38">
        <v>56</v>
      </c>
      <c r="C38" s="25">
        <v>15</v>
      </c>
    </row>
    <row r="39" spans="1:7" x14ac:dyDescent="0.3">
      <c r="A39" s="28" t="s">
        <v>22</v>
      </c>
      <c r="B39">
        <v>43</v>
      </c>
      <c r="C39" s="25">
        <v>16</v>
      </c>
    </row>
    <row r="40" spans="1:7" x14ac:dyDescent="0.3">
      <c r="A40" s="28" t="s">
        <v>87</v>
      </c>
      <c r="B40">
        <v>33</v>
      </c>
      <c r="C40" s="25">
        <v>17</v>
      </c>
    </row>
    <row r="41" spans="1:7" x14ac:dyDescent="0.3">
      <c r="A41" s="29" t="s">
        <v>37</v>
      </c>
      <c r="B41">
        <v>13</v>
      </c>
      <c r="C41" s="25">
        <v>18</v>
      </c>
    </row>
    <row r="43" spans="1:7" x14ac:dyDescent="0.3">
      <c r="A43" s="34" t="s">
        <v>64</v>
      </c>
      <c r="B43" s="34"/>
      <c r="C43" s="34"/>
    </row>
    <row r="44" spans="1:7" x14ac:dyDescent="0.3">
      <c r="A44" s="22" t="s">
        <v>15</v>
      </c>
      <c r="B44" s="22" t="s">
        <v>62</v>
      </c>
      <c r="C44" s="22" t="s">
        <v>33</v>
      </c>
    </row>
    <row r="45" spans="1:7" x14ac:dyDescent="0.3">
      <c r="A45" s="28" t="s">
        <v>38</v>
      </c>
      <c r="B45">
        <v>3.0692999778437424E-2</v>
      </c>
      <c r="C45">
        <v>1</v>
      </c>
      <c r="D45" s="6"/>
      <c r="E45" s="6"/>
      <c r="F45" s="6"/>
    </row>
    <row r="46" spans="1:7" x14ac:dyDescent="0.3">
      <c r="A46" s="28" t="s">
        <v>47</v>
      </c>
      <c r="B46">
        <v>6.457772248877891E-2</v>
      </c>
      <c r="C46">
        <v>2</v>
      </c>
      <c r="D46" s="6"/>
      <c r="E46" s="27"/>
      <c r="F46" s="6"/>
    </row>
    <row r="47" spans="1:7" x14ac:dyDescent="0.3">
      <c r="A47" s="28" t="s">
        <v>41</v>
      </c>
      <c r="B47">
        <v>0.10526152609995976</v>
      </c>
      <c r="C47">
        <v>3</v>
      </c>
      <c r="D47" s="6"/>
      <c r="E47" s="27"/>
      <c r="F47" s="6"/>
    </row>
    <row r="48" spans="1:7" x14ac:dyDescent="0.3">
      <c r="A48" s="29" t="s">
        <v>39</v>
      </c>
      <c r="B48">
        <v>0.33315100656438323</v>
      </c>
      <c r="C48">
        <v>4</v>
      </c>
      <c r="D48" s="6"/>
      <c r="E48" s="27"/>
      <c r="F48" s="6"/>
      <c r="G48" s="6"/>
    </row>
    <row r="49" spans="1:7" x14ac:dyDescent="0.3">
      <c r="A49" s="28" t="s">
        <v>23</v>
      </c>
      <c r="B49">
        <v>0.65877707059067903</v>
      </c>
      <c r="C49">
        <v>5</v>
      </c>
      <c r="D49" s="6"/>
      <c r="E49" s="27"/>
      <c r="F49" s="6"/>
      <c r="G49" s="6"/>
    </row>
    <row r="50" spans="1:7" x14ac:dyDescent="0.3">
      <c r="A50" s="29" t="s">
        <v>88</v>
      </c>
      <c r="B50">
        <v>0.68665160479817455</v>
      </c>
      <c r="C50">
        <v>6</v>
      </c>
      <c r="D50" s="6"/>
      <c r="E50" s="27"/>
      <c r="F50" s="6"/>
      <c r="G50" s="6"/>
    </row>
    <row r="51" spans="1:7" x14ac:dyDescent="0.3">
      <c r="A51" s="29" t="s">
        <v>7</v>
      </c>
      <c r="B51">
        <v>0.81332208270775841</v>
      </c>
      <c r="C51">
        <v>7</v>
      </c>
      <c r="D51" s="6"/>
      <c r="E51" s="27"/>
      <c r="F51" s="6"/>
      <c r="G51" s="6"/>
    </row>
    <row r="52" spans="1:7" x14ac:dyDescent="0.3">
      <c r="A52" s="29" t="s">
        <v>5</v>
      </c>
      <c r="B52">
        <v>0.89217996780455444</v>
      </c>
      <c r="C52">
        <v>8</v>
      </c>
      <c r="D52" s="6"/>
      <c r="E52" s="27"/>
      <c r="F52" s="6"/>
      <c r="G52" s="6"/>
    </row>
    <row r="53" spans="1:7" x14ac:dyDescent="0.3">
      <c r="A53" s="29" t="s">
        <v>51</v>
      </c>
      <c r="B53">
        <v>0.91679448784375939</v>
      </c>
      <c r="C53">
        <v>9</v>
      </c>
      <c r="D53" s="6"/>
      <c r="E53" s="27"/>
      <c r="F53" s="6"/>
      <c r="G53" s="6"/>
    </row>
    <row r="54" spans="1:7" x14ac:dyDescent="0.3">
      <c r="A54" s="28" t="s">
        <v>36</v>
      </c>
      <c r="B54">
        <v>0.92195373744710563</v>
      </c>
      <c r="C54">
        <v>10</v>
      </c>
      <c r="D54" s="6"/>
      <c r="E54" s="27"/>
      <c r="F54" s="6"/>
      <c r="G54" s="6"/>
    </row>
    <row r="55" spans="1:7" x14ac:dyDescent="0.3">
      <c r="D55" s="6"/>
      <c r="E55" s="27"/>
      <c r="F55" s="6"/>
      <c r="G55" s="6"/>
    </row>
    <row r="56" spans="1:7" x14ac:dyDescent="0.3">
      <c r="D56" s="6"/>
      <c r="E56" s="27"/>
      <c r="F56" s="6"/>
      <c r="G56" s="6"/>
    </row>
    <row r="57" spans="1:7" x14ac:dyDescent="0.3">
      <c r="D57" s="6"/>
      <c r="E57" s="27"/>
      <c r="F57" s="6"/>
      <c r="G57" s="6"/>
    </row>
    <row r="58" spans="1:7" x14ac:dyDescent="0.3">
      <c r="D58" s="6"/>
      <c r="E58" s="27"/>
      <c r="F58" s="6"/>
      <c r="G58" s="6"/>
    </row>
    <row r="59" spans="1:7" x14ac:dyDescent="0.3">
      <c r="D59" s="6"/>
      <c r="E59" s="27"/>
      <c r="F59" s="6"/>
      <c r="G59" s="6"/>
    </row>
    <row r="60" spans="1:7" x14ac:dyDescent="0.3">
      <c r="D60" s="6"/>
      <c r="E60" s="27"/>
      <c r="F60" s="6"/>
      <c r="G60" s="6"/>
    </row>
    <row r="61" spans="1:7" x14ac:dyDescent="0.3">
      <c r="D61" s="6"/>
      <c r="E61" s="27"/>
      <c r="F61" s="6"/>
      <c r="G61" s="6"/>
    </row>
    <row r="62" spans="1:7" x14ac:dyDescent="0.3">
      <c r="D62" s="6"/>
      <c r="E62" s="27"/>
      <c r="F62" s="6"/>
      <c r="G62" s="6"/>
    </row>
    <row r="63" spans="1:7" x14ac:dyDescent="0.3">
      <c r="D63" s="6"/>
      <c r="E63" s="27"/>
      <c r="F63" s="6"/>
      <c r="G63" s="6"/>
    </row>
    <row r="64" spans="1:7" x14ac:dyDescent="0.3">
      <c r="D64" s="6"/>
      <c r="E64" s="27"/>
      <c r="F64" s="6"/>
      <c r="G64" s="6"/>
    </row>
    <row r="65" spans="4:7" x14ac:dyDescent="0.3">
      <c r="D65" s="6"/>
      <c r="E65" s="6"/>
      <c r="F65" s="6"/>
      <c r="G65" s="6"/>
    </row>
    <row r="66" spans="4:7" x14ac:dyDescent="0.3">
      <c r="D66" s="6"/>
      <c r="E66" s="6"/>
      <c r="F66" s="6"/>
      <c r="G66" s="6"/>
    </row>
    <row r="67" spans="4:7" x14ac:dyDescent="0.3">
      <c r="D67" s="6"/>
      <c r="E67" s="6"/>
      <c r="F67" s="6"/>
      <c r="G67" s="6"/>
    </row>
    <row r="68" spans="4:7" x14ac:dyDescent="0.3">
      <c r="D68" s="6"/>
      <c r="E68" s="6"/>
      <c r="F68" s="6"/>
      <c r="G68" s="6"/>
    </row>
    <row r="69" spans="4:7" x14ac:dyDescent="0.3">
      <c r="D69" s="6"/>
      <c r="F69" s="6"/>
      <c r="G69" s="6"/>
    </row>
  </sheetData>
  <sortState ref="A45:B54">
    <sortCondition ref="B45:B54"/>
  </sortState>
  <mergeCells count="1">
    <mergeCell ref="A43:C43"/>
  </mergeCells>
  <conditionalFormatting sqref="BL2:BL19">
    <cfRule type="cellIs" dxfId="21" priority="31" operator="equal">
      <formula>MAX($BL$2:$BL$19)</formula>
    </cfRule>
  </conditionalFormatting>
  <conditionalFormatting sqref="BM2:BM19">
    <cfRule type="cellIs" dxfId="20" priority="33" stopIfTrue="1" operator="equal">
      <formula>MAX($BM$2:$BM$19)</formula>
    </cfRule>
  </conditionalFormatting>
  <conditionalFormatting sqref="BN2:BN19">
    <cfRule type="cellIs" dxfId="19" priority="35" operator="equal">
      <formula>MAX($BN$2:$BN$19)</formula>
    </cfRule>
  </conditionalFormatting>
  <conditionalFormatting sqref="BO2:BO19">
    <cfRule type="cellIs" dxfId="18" priority="37" operator="equal">
      <formula>MAX($BO$2:$BO$19)</formula>
    </cfRule>
  </conditionalFormatting>
  <conditionalFormatting sqref="BP2:BP19">
    <cfRule type="cellIs" dxfId="17" priority="39" operator="equal">
      <formula>MAX($BP$2:$BP$19)</formula>
    </cfRule>
  </conditionalFormatting>
  <conditionalFormatting sqref="BQ2:BQ19">
    <cfRule type="cellIs" dxfId="16" priority="41" operator="equal">
      <formula>MAX($BQ$2:$BQ$19)</formula>
    </cfRule>
  </conditionalFormatting>
  <conditionalFormatting sqref="BR2:BR19">
    <cfRule type="cellIs" dxfId="15" priority="43" operator="equal">
      <formula>MAX($BR$2:$BR$19)</formula>
    </cfRule>
  </conditionalFormatting>
  <conditionalFormatting sqref="BS2:BS19">
    <cfRule type="cellIs" dxfId="14" priority="45" operator="equal">
      <formula>MAX($BS$2:$BS$19)</formula>
    </cfRule>
  </conditionalFormatting>
  <conditionalFormatting sqref="BT2:BT19">
    <cfRule type="cellIs" dxfId="13" priority="47" operator="equal">
      <formula>MAX($BT$2:$BT$19)</formula>
    </cfRule>
  </conditionalFormatting>
  <conditionalFormatting sqref="BU2:BU19">
    <cfRule type="cellIs" dxfId="12" priority="49" operator="equal">
      <formula>MAX($BU$2:$BU$19)</formula>
    </cfRule>
  </conditionalFormatting>
  <conditionalFormatting sqref="BV2:BV19">
    <cfRule type="cellIs" dxfId="11" priority="51" operator="equal">
      <formula>MAX($BV$2:$BV$19)</formula>
    </cfRule>
  </conditionalFormatting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89"/>
  <sheetViews>
    <sheetView tabSelected="1" workbookViewId="0">
      <pane xSplit="1" topLeftCell="BF1" activePane="topRight" state="frozen"/>
      <selection pane="topRight" activeCell="BF10" sqref="BF10"/>
    </sheetView>
  </sheetViews>
  <sheetFormatPr baseColWidth="10" defaultRowHeight="14.4" x14ac:dyDescent="0.3"/>
  <cols>
    <col min="1" max="1" width="17.44140625" bestFit="1" customWidth="1"/>
    <col min="2" max="2" width="11.5546875" style="6" customWidth="1"/>
    <col min="38" max="38" width="11.5546875" style="6"/>
  </cols>
  <sheetData>
    <row r="1" spans="1:73" ht="93" x14ac:dyDescent="0.3">
      <c r="A1" t="s">
        <v>0</v>
      </c>
      <c r="B1" s="2" t="s">
        <v>53</v>
      </c>
      <c r="C1" s="1" t="s">
        <v>117</v>
      </c>
      <c r="D1" s="1" t="s">
        <v>122</v>
      </c>
      <c r="E1" s="1" t="s">
        <v>26</v>
      </c>
      <c r="F1" s="1" t="s">
        <v>136</v>
      </c>
      <c r="G1" s="1" t="s">
        <v>99</v>
      </c>
      <c r="H1" s="1" t="s">
        <v>137</v>
      </c>
      <c r="I1" s="1" t="s">
        <v>102</v>
      </c>
      <c r="J1" s="1" t="s">
        <v>71</v>
      </c>
      <c r="K1" s="1" t="s">
        <v>138</v>
      </c>
      <c r="L1" s="1" t="s">
        <v>73</v>
      </c>
      <c r="M1" s="1" t="s">
        <v>139</v>
      </c>
      <c r="N1" s="1" t="s">
        <v>74</v>
      </c>
      <c r="O1" s="1" t="s">
        <v>140</v>
      </c>
      <c r="P1" s="1" t="s">
        <v>70</v>
      </c>
      <c r="Q1" s="1" t="s">
        <v>123</v>
      </c>
      <c r="R1" s="1" t="s">
        <v>141</v>
      </c>
      <c r="S1" s="1" t="s">
        <v>106</v>
      </c>
      <c r="T1" s="1" t="s">
        <v>142</v>
      </c>
      <c r="U1" s="1" t="s">
        <v>32</v>
      </c>
      <c r="V1" s="1" t="s">
        <v>28</v>
      </c>
      <c r="W1" s="1" t="s">
        <v>27</v>
      </c>
      <c r="X1" s="1" t="s">
        <v>89</v>
      </c>
      <c r="Y1" s="1" t="s">
        <v>114</v>
      </c>
      <c r="Z1" s="1" t="s">
        <v>25</v>
      </c>
      <c r="AA1" s="1" t="s">
        <v>128</v>
      </c>
      <c r="AB1" s="1" t="s">
        <v>35</v>
      </c>
      <c r="AC1" s="1" t="s">
        <v>24</v>
      </c>
      <c r="AD1" s="1" t="s">
        <v>143</v>
      </c>
      <c r="AE1" s="1" t="s">
        <v>109</v>
      </c>
      <c r="AF1" s="1" t="s">
        <v>100</v>
      </c>
      <c r="AG1" s="1" t="s">
        <v>113</v>
      </c>
      <c r="AH1" s="1" t="s">
        <v>96</v>
      </c>
      <c r="AI1" s="1" t="s">
        <v>52</v>
      </c>
      <c r="AJ1" s="2" t="s">
        <v>68</v>
      </c>
      <c r="AK1" s="2" t="s">
        <v>29</v>
      </c>
      <c r="AL1" s="1" t="s">
        <v>98</v>
      </c>
      <c r="AM1" s="1" t="s">
        <v>144</v>
      </c>
      <c r="AN1" s="1" t="s">
        <v>115</v>
      </c>
      <c r="AO1" s="2" t="s">
        <v>103</v>
      </c>
      <c r="AP1" s="1" t="s">
        <v>131</v>
      </c>
      <c r="AQ1" s="1" t="s">
        <v>72</v>
      </c>
      <c r="AR1" s="1" t="s">
        <v>132</v>
      </c>
      <c r="AS1" s="1" t="s">
        <v>108</v>
      </c>
      <c r="AT1" s="1" t="s">
        <v>90</v>
      </c>
      <c r="AU1" s="1" t="s">
        <v>146</v>
      </c>
      <c r="AV1" s="1" t="s">
        <v>147</v>
      </c>
      <c r="AW1" s="1" t="s">
        <v>148</v>
      </c>
      <c r="AX1" s="1" t="s">
        <v>133</v>
      </c>
      <c r="AY1" s="1" t="s">
        <v>107</v>
      </c>
      <c r="AZ1" s="1" t="s">
        <v>112</v>
      </c>
      <c r="BA1" s="1" t="s">
        <v>149</v>
      </c>
      <c r="BB1" s="1" t="s">
        <v>151</v>
      </c>
      <c r="BC1" s="1" t="s">
        <v>93</v>
      </c>
      <c r="BD1" s="1" t="s">
        <v>31</v>
      </c>
      <c r="BE1" s="1" t="s">
        <v>150</v>
      </c>
      <c r="BF1" s="3" t="s">
        <v>2</v>
      </c>
      <c r="BG1" s="4" t="s">
        <v>3</v>
      </c>
      <c r="BH1" s="4" t="s">
        <v>33</v>
      </c>
      <c r="BK1" s="33">
        <v>12</v>
      </c>
      <c r="BL1" s="33">
        <v>10</v>
      </c>
      <c r="BM1" s="33">
        <v>8</v>
      </c>
      <c r="BN1" s="33">
        <v>7</v>
      </c>
      <c r="BO1" s="33">
        <v>6</v>
      </c>
      <c r="BP1" s="33">
        <v>5</v>
      </c>
      <c r="BQ1" s="33">
        <v>4</v>
      </c>
      <c r="BR1" s="33">
        <v>3</v>
      </c>
      <c r="BS1" s="33">
        <v>2</v>
      </c>
      <c r="BT1" s="33">
        <v>1</v>
      </c>
      <c r="BU1" t="s">
        <v>2</v>
      </c>
    </row>
    <row r="2" spans="1:73" x14ac:dyDescent="0.3">
      <c r="A2" t="s">
        <v>57</v>
      </c>
      <c r="P2" s="6"/>
      <c r="U2" s="6"/>
      <c r="X2">
        <v>4</v>
      </c>
      <c r="AE2">
        <v>4</v>
      </c>
      <c r="AJ2" s="6"/>
      <c r="AK2" s="6"/>
      <c r="AO2" s="6"/>
      <c r="AP2" s="6"/>
      <c r="AV2">
        <v>1</v>
      </c>
      <c r="BC2">
        <v>2</v>
      </c>
      <c r="BF2" s="7">
        <v>11</v>
      </c>
      <c r="BG2" s="8">
        <v>1.64</v>
      </c>
      <c r="BH2">
        <v>25</v>
      </c>
      <c r="BK2" s="9">
        <f>COUNTIF(DF_34[[#This Row],[Charles]:[Nicolas]],12)</f>
        <v>0</v>
      </c>
      <c r="BL2" s="10">
        <f>COUNTIF(DF_34[[#This Row],[Charles]:[Nicolas]],10)</f>
        <v>0</v>
      </c>
      <c r="BM2" s="10">
        <f>COUNTIF(DF_34[[#This Row],[Charles]:[Nicolas]],8)</f>
        <v>0</v>
      </c>
      <c r="BN2" s="10">
        <f>COUNTIF(DF_34[[#This Row],[Charles]:[Nicolas]],7)</f>
        <v>0</v>
      </c>
      <c r="BO2" s="10">
        <f>COUNTIF(DF_34[[#This Row],[Charles]:[Nicolas]],6)</f>
        <v>0</v>
      </c>
      <c r="BP2" s="10">
        <f>COUNTIF(DF_34[[#This Row],[Charles]:[Nicolas]],5)</f>
        <v>0</v>
      </c>
      <c r="BQ2" s="10">
        <f>COUNTIF(DF_34[[#This Row],[Charles]:[Nicolas]],4)</f>
        <v>2</v>
      </c>
      <c r="BR2" s="10">
        <f>COUNTIF(DF_34[[#This Row],[Charles]:[Nicolas]],3)</f>
        <v>0</v>
      </c>
      <c r="BS2" s="10">
        <f>COUNTIF(DF_34[[#This Row],[Charles]:[Nicolas]],2)</f>
        <v>1</v>
      </c>
      <c r="BT2" s="11">
        <f>COUNTIF(DF_34[[#This Row],[Charles]:[Nicolas]],1)</f>
        <v>1</v>
      </c>
      <c r="BU2" s="11">
        <f>SUM(BK2:BT2)</f>
        <v>4</v>
      </c>
    </row>
    <row r="3" spans="1:73" x14ac:dyDescent="0.3">
      <c r="A3" t="s">
        <v>5</v>
      </c>
      <c r="G3">
        <v>7</v>
      </c>
      <c r="H3">
        <v>5</v>
      </c>
      <c r="J3">
        <v>6</v>
      </c>
      <c r="P3" s="6"/>
      <c r="S3">
        <v>5</v>
      </c>
      <c r="U3" s="6"/>
      <c r="V3">
        <v>2</v>
      </c>
      <c r="W3">
        <v>7</v>
      </c>
      <c r="X3">
        <v>2</v>
      </c>
      <c r="Y3">
        <v>6</v>
      </c>
      <c r="AB3">
        <v>8</v>
      </c>
      <c r="AC3">
        <v>3</v>
      </c>
      <c r="AF3">
        <v>4</v>
      </c>
      <c r="AJ3" s="6"/>
      <c r="AK3" s="6">
        <v>1</v>
      </c>
      <c r="AM3">
        <v>12</v>
      </c>
      <c r="AN3">
        <v>2</v>
      </c>
      <c r="AO3" s="6">
        <v>1</v>
      </c>
      <c r="AP3" s="6">
        <v>4</v>
      </c>
      <c r="AQ3">
        <v>5</v>
      </c>
      <c r="AX3">
        <v>1</v>
      </c>
      <c r="BA3">
        <v>1</v>
      </c>
      <c r="BF3" s="7">
        <v>82</v>
      </c>
      <c r="BG3" s="8">
        <v>12.2</v>
      </c>
      <c r="BH3">
        <v>17</v>
      </c>
      <c r="BK3" s="7">
        <f>COUNTIF(DF_34[[#This Row],[Charles]:[Nicolas]],12)</f>
        <v>1</v>
      </c>
      <c r="BL3" s="8">
        <f>COUNTIF(DF_34[[#This Row],[Charles]:[Nicolas]],10)</f>
        <v>0</v>
      </c>
      <c r="BM3" s="8">
        <f>COUNTIF(DF_34[[#This Row],[Charles]:[Nicolas]],8)</f>
        <v>1</v>
      </c>
      <c r="BN3" s="8">
        <f>COUNTIF(DF_34[[#This Row],[Charles]:[Nicolas]],7)</f>
        <v>2</v>
      </c>
      <c r="BO3" s="8">
        <f>COUNTIF(DF_34[[#This Row],[Charles]:[Nicolas]],6)</f>
        <v>2</v>
      </c>
      <c r="BP3" s="8">
        <f>COUNTIF(DF_34[[#This Row],[Charles]:[Nicolas]],5)</f>
        <v>3</v>
      </c>
      <c r="BQ3" s="8">
        <f>COUNTIF(DF_34[[#This Row],[Charles]:[Nicolas]],4)</f>
        <v>2</v>
      </c>
      <c r="BR3" s="8">
        <f>COUNTIF(DF_34[[#This Row],[Charles]:[Nicolas]],3)</f>
        <v>1</v>
      </c>
      <c r="BS3" s="8">
        <f>COUNTIF(DF_34[[#This Row],[Charles]:[Nicolas]],2)</f>
        <v>3</v>
      </c>
      <c r="BT3" s="13">
        <f>COUNTIF(DF_34[[#This Row],[Charles]:[Nicolas]],1)</f>
        <v>4</v>
      </c>
      <c r="BU3" s="13">
        <f t="shared" ref="BU3:BU18" si="0">SUM(BK3:BT3)</f>
        <v>19</v>
      </c>
    </row>
    <row r="4" spans="1:73" x14ac:dyDescent="0.3">
      <c r="A4" s="8" t="s">
        <v>6</v>
      </c>
      <c r="B4" s="20"/>
      <c r="C4" s="8"/>
      <c r="D4" s="8"/>
      <c r="E4" s="8">
        <v>4</v>
      </c>
      <c r="F4" s="8"/>
      <c r="G4" s="8"/>
      <c r="H4" s="8"/>
      <c r="I4" s="8"/>
      <c r="J4" s="8"/>
      <c r="K4" s="8"/>
      <c r="L4" s="8"/>
      <c r="M4" s="8"/>
      <c r="N4" s="8"/>
      <c r="O4" s="8">
        <v>7</v>
      </c>
      <c r="P4" s="20"/>
      <c r="Q4" s="8">
        <v>3</v>
      </c>
      <c r="R4" s="8"/>
      <c r="S4" s="8"/>
      <c r="T4" s="8">
        <v>1</v>
      </c>
      <c r="U4" s="20"/>
      <c r="V4" s="8"/>
      <c r="W4" s="8"/>
      <c r="X4" s="8"/>
      <c r="Y4" s="8"/>
      <c r="Z4" s="8">
        <v>7</v>
      </c>
      <c r="AA4" s="8"/>
      <c r="AB4" s="8"/>
      <c r="AC4" s="8">
        <v>4</v>
      </c>
      <c r="AD4" s="8"/>
      <c r="AE4" s="8">
        <v>3</v>
      </c>
      <c r="AF4" s="8"/>
      <c r="AG4" s="8"/>
      <c r="AH4" s="8"/>
      <c r="AI4" s="8"/>
      <c r="AJ4" s="20"/>
      <c r="AK4" s="20"/>
      <c r="AL4" s="20"/>
      <c r="AM4" s="8"/>
      <c r="AN4" s="8"/>
      <c r="AO4" s="20">
        <v>8</v>
      </c>
      <c r="AP4" s="20">
        <v>7</v>
      </c>
      <c r="AQ4" s="8"/>
      <c r="AR4" s="8">
        <v>5</v>
      </c>
      <c r="AS4" s="8"/>
      <c r="AT4" s="8"/>
      <c r="AU4" s="8">
        <v>1</v>
      </c>
      <c r="AV4" s="8">
        <v>10</v>
      </c>
      <c r="AW4" s="8">
        <v>7</v>
      </c>
      <c r="AX4" s="8"/>
      <c r="AY4" s="8"/>
      <c r="AZ4" s="8">
        <v>6</v>
      </c>
      <c r="BA4" s="8"/>
      <c r="BB4" s="8">
        <v>2</v>
      </c>
      <c r="BC4" s="8"/>
      <c r="BD4" s="8"/>
      <c r="BE4" s="8"/>
      <c r="BF4" s="7">
        <v>75</v>
      </c>
      <c r="BG4" s="8">
        <v>11.16</v>
      </c>
      <c r="BH4">
        <v>19</v>
      </c>
      <c r="BK4" s="7">
        <f>COUNTIF(DF_34[[#This Row],[Charles]:[Nicolas]],12)</f>
        <v>0</v>
      </c>
      <c r="BL4" s="8">
        <f>COUNTIF(DF_34[[#This Row],[Charles]:[Nicolas]],10)</f>
        <v>1</v>
      </c>
      <c r="BM4" s="8">
        <f>COUNTIF(DF_34[[#This Row],[Charles]:[Nicolas]],8)</f>
        <v>1</v>
      </c>
      <c r="BN4" s="8">
        <f>COUNTIF(DF_34[[#This Row],[Charles]:[Nicolas]],7)</f>
        <v>4</v>
      </c>
      <c r="BO4" s="8">
        <f>COUNTIF(DF_34[[#This Row],[Charles]:[Nicolas]],6)</f>
        <v>1</v>
      </c>
      <c r="BP4" s="8">
        <f>COUNTIF(DF_34[[#This Row],[Charles]:[Nicolas]],5)</f>
        <v>1</v>
      </c>
      <c r="BQ4" s="8">
        <f>COUNTIF(DF_34[[#This Row],[Charles]:[Nicolas]],4)</f>
        <v>2</v>
      </c>
      <c r="BR4" s="8">
        <f>COUNTIF(DF_34[[#This Row],[Charles]:[Nicolas]],3)</f>
        <v>2</v>
      </c>
      <c r="BS4" s="8">
        <f>COUNTIF(DF_34[[#This Row],[Charles]:[Nicolas]],2)</f>
        <v>1</v>
      </c>
      <c r="BT4" s="13">
        <f>COUNTIF(DF_34[[#This Row],[Charles]:[Nicolas]],1)</f>
        <v>2</v>
      </c>
      <c r="BU4" s="13">
        <f t="shared" si="0"/>
        <v>15</v>
      </c>
    </row>
    <row r="5" spans="1:73" x14ac:dyDescent="0.3">
      <c r="A5" t="s">
        <v>7</v>
      </c>
      <c r="B5" s="6">
        <v>7</v>
      </c>
      <c r="C5">
        <v>6</v>
      </c>
      <c r="D5">
        <v>7</v>
      </c>
      <c r="E5">
        <v>6</v>
      </c>
      <c r="F5">
        <v>1</v>
      </c>
      <c r="I5">
        <v>6</v>
      </c>
      <c r="J5">
        <v>1</v>
      </c>
      <c r="N5">
        <v>1</v>
      </c>
      <c r="P5" s="6"/>
      <c r="Q5">
        <v>5</v>
      </c>
      <c r="R5">
        <v>3</v>
      </c>
      <c r="S5">
        <v>4</v>
      </c>
      <c r="T5">
        <v>2</v>
      </c>
      <c r="U5" s="6"/>
      <c r="V5">
        <v>5</v>
      </c>
      <c r="Y5">
        <v>1</v>
      </c>
      <c r="AB5">
        <v>6</v>
      </c>
      <c r="AD5">
        <v>1</v>
      </c>
      <c r="AF5">
        <v>1</v>
      </c>
      <c r="AH5">
        <v>2</v>
      </c>
      <c r="AI5">
        <v>7</v>
      </c>
      <c r="AJ5" s="6">
        <v>4</v>
      </c>
      <c r="AK5" s="6">
        <v>5</v>
      </c>
      <c r="AN5">
        <v>6</v>
      </c>
      <c r="AO5" s="6">
        <v>7</v>
      </c>
      <c r="AP5" s="6">
        <v>6</v>
      </c>
      <c r="AU5">
        <v>2</v>
      </c>
      <c r="AX5">
        <v>3</v>
      </c>
      <c r="AY5">
        <v>8</v>
      </c>
      <c r="AZ5">
        <v>12</v>
      </c>
      <c r="BB5">
        <v>8</v>
      </c>
      <c r="BC5">
        <v>5</v>
      </c>
      <c r="BD5">
        <v>2</v>
      </c>
      <c r="BF5" s="7">
        <v>140</v>
      </c>
      <c r="BG5" s="8">
        <v>20.83</v>
      </c>
      <c r="BH5">
        <v>8</v>
      </c>
      <c r="BK5" s="7">
        <f>COUNTIF(DF_34[[#This Row],[Charles]:[Nicolas]],12)</f>
        <v>1</v>
      </c>
      <c r="BL5" s="8">
        <f>COUNTIF(DF_34[[#This Row],[Charles]:[Nicolas]],10)</f>
        <v>0</v>
      </c>
      <c r="BM5" s="8">
        <f>COUNTIF(DF_34[[#This Row],[Charles]:[Nicolas]],8)</f>
        <v>2</v>
      </c>
      <c r="BN5" s="8">
        <f>COUNTIF(DF_34[[#This Row],[Charles]:[Nicolas]],7)</f>
        <v>4</v>
      </c>
      <c r="BO5" s="8">
        <f>COUNTIF(DF_34[[#This Row],[Charles]:[Nicolas]],6)</f>
        <v>6</v>
      </c>
      <c r="BP5" s="8">
        <f>COUNTIF(DF_34[[#This Row],[Charles]:[Nicolas]],5)</f>
        <v>4</v>
      </c>
      <c r="BQ5" s="8">
        <f>COUNTIF(DF_34[[#This Row],[Charles]:[Nicolas]],4)</f>
        <v>2</v>
      </c>
      <c r="BR5" s="8">
        <f>COUNTIF(DF_34[[#This Row],[Charles]:[Nicolas]],3)</f>
        <v>2</v>
      </c>
      <c r="BS5" s="8">
        <f>COUNTIF(DF_34[[#This Row],[Charles]:[Nicolas]],2)</f>
        <v>4</v>
      </c>
      <c r="BT5" s="13">
        <f>COUNTIF(DF_34[[#This Row],[Charles]:[Nicolas]],1)</f>
        <v>6</v>
      </c>
      <c r="BU5" s="13">
        <f t="shared" si="0"/>
        <v>31</v>
      </c>
    </row>
    <row r="6" spans="1:73" x14ac:dyDescent="0.3">
      <c r="A6" t="s">
        <v>8</v>
      </c>
      <c r="B6" s="6">
        <v>5</v>
      </c>
      <c r="C6">
        <v>7</v>
      </c>
      <c r="D6">
        <v>5</v>
      </c>
      <c r="E6">
        <v>1</v>
      </c>
      <c r="F6">
        <v>3</v>
      </c>
      <c r="G6">
        <v>6</v>
      </c>
      <c r="H6">
        <v>3</v>
      </c>
      <c r="O6">
        <v>10</v>
      </c>
      <c r="P6" s="6">
        <v>3</v>
      </c>
      <c r="S6">
        <v>3</v>
      </c>
      <c r="U6" s="6">
        <v>1</v>
      </c>
      <c r="V6">
        <v>4</v>
      </c>
      <c r="W6">
        <v>3</v>
      </c>
      <c r="AA6">
        <v>7</v>
      </c>
      <c r="AC6">
        <v>1</v>
      </c>
      <c r="AE6">
        <v>7</v>
      </c>
      <c r="AF6">
        <v>12</v>
      </c>
      <c r="AG6">
        <v>8</v>
      </c>
      <c r="AH6">
        <v>6</v>
      </c>
      <c r="AJ6" s="6">
        <v>5</v>
      </c>
      <c r="AK6" s="6"/>
      <c r="AN6">
        <v>4</v>
      </c>
      <c r="AO6" s="6"/>
      <c r="AP6" s="6">
        <v>3</v>
      </c>
      <c r="AS6">
        <v>5</v>
      </c>
      <c r="AV6">
        <v>4</v>
      </c>
      <c r="AW6">
        <v>5</v>
      </c>
      <c r="AY6">
        <v>2</v>
      </c>
      <c r="BA6">
        <v>6</v>
      </c>
      <c r="BC6">
        <v>1</v>
      </c>
      <c r="BE6">
        <v>12</v>
      </c>
      <c r="BF6" s="7">
        <v>142</v>
      </c>
      <c r="BG6" s="8">
        <v>21.13</v>
      </c>
      <c r="BH6">
        <v>7</v>
      </c>
      <c r="BK6" s="7">
        <f>COUNTIF(DF_34[[#This Row],[Charles]:[Nicolas]],12)</f>
        <v>2</v>
      </c>
      <c r="BL6" s="8">
        <f>COUNTIF(DF_34[[#This Row],[Charles]:[Nicolas]],10)</f>
        <v>1</v>
      </c>
      <c r="BM6" s="8">
        <f>COUNTIF(DF_34[[#This Row],[Charles]:[Nicolas]],8)</f>
        <v>1</v>
      </c>
      <c r="BN6" s="8">
        <f>COUNTIF(DF_34[[#This Row],[Charles]:[Nicolas]],7)</f>
        <v>3</v>
      </c>
      <c r="BO6" s="8">
        <f>COUNTIF(DF_34[[#This Row],[Charles]:[Nicolas]],6)</f>
        <v>3</v>
      </c>
      <c r="BP6" s="8">
        <f>COUNTIF(DF_34[[#This Row],[Charles]:[Nicolas]],5)</f>
        <v>5</v>
      </c>
      <c r="BQ6" s="8">
        <f>COUNTIF(DF_34[[#This Row],[Charles]:[Nicolas]],4)</f>
        <v>3</v>
      </c>
      <c r="BR6" s="8">
        <f>COUNTIF(DF_34[[#This Row],[Charles]:[Nicolas]],3)</f>
        <v>6</v>
      </c>
      <c r="BS6" s="8">
        <f>COUNTIF(DF_34[[#This Row],[Charles]:[Nicolas]],2)</f>
        <v>1</v>
      </c>
      <c r="BT6" s="13">
        <f>COUNTIF(DF_34[[#This Row],[Charles]:[Nicolas]],1)</f>
        <v>4</v>
      </c>
      <c r="BU6" s="13">
        <f t="shared" si="0"/>
        <v>29</v>
      </c>
    </row>
    <row r="7" spans="1:73" x14ac:dyDescent="0.3">
      <c r="A7" t="s">
        <v>9</v>
      </c>
      <c r="B7" s="6">
        <v>6</v>
      </c>
      <c r="D7">
        <v>10</v>
      </c>
      <c r="E7">
        <v>2</v>
      </c>
      <c r="I7">
        <v>7</v>
      </c>
      <c r="L7">
        <v>5</v>
      </c>
      <c r="N7">
        <v>4</v>
      </c>
      <c r="P7" s="6">
        <v>2</v>
      </c>
      <c r="R7">
        <v>2</v>
      </c>
      <c r="S7">
        <v>2</v>
      </c>
      <c r="U7" s="6">
        <v>5</v>
      </c>
      <c r="Y7">
        <v>7</v>
      </c>
      <c r="AA7">
        <v>8</v>
      </c>
      <c r="AB7">
        <v>10</v>
      </c>
      <c r="AD7">
        <v>3</v>
      </c>
      <c r="AG7">
        <v>7</v>
      </c>
      <c r="AI7">
        <v>4</v>
      </c>
      <c r="AJ7" s="6"/>
      <c r="AK7" s="6"/>
      <c r="AL7" s="6">
        <v>2</v>
      </c>
      <c r="AM7">
        <v>10</v>
      </c>
      <c r="AO7" s="6">
        <v>2</v>
      </c>
      <c r="AP7" s="6"/>
      <c r="AQ7">
        <v>10</v>
      </c>
      <c r="AR7">
        <v>7</v>
      </c>
      <c r="AS7">
        <v>8</v>
      </c>
      <c r="AT7">
        <v>4</v>
      </c>
      <c r="AU7">
        <v>10</v>
      </c>
      <c r="AW7">
        <v>6</v>
      </c>
      <c r="AX7">
        <v>6</v>
      </c>
      <c r="AY7">
        <v>4</v>
      </c>
      <c r="BF7" s="7">
        <v>153</v>
      </c>
      <c r="BG7" s="8">
        <v>22.77</v>
      </c>
      <c r="BH7">
        <v>6</v>
      </c>
      <c r="BK7" s="7">
        <f>COUNTIF(DF_34[[#This Row],[Charles]:[Nicolas]],12)</f>
        <v>0</v>
      </c>
      <c r="BL7" s="8">
        <f>COUNTIF(DF_34[[#This Row],[Charles]:[Nicolas]],10)</f>
        <v>5</v>
      </c>
      <c r="BM7" s="8">
        <f>COUNTIF(DF_34[[#This Row],[Charles]:[Nicolas]],8)</f>
        <v>2</v>
      </c>
      <c r="BN7" s="8">
        <f>COUNTIF(DF_34[[#This Row],[Charles]:[Nicolas]],7)</f>
        <v>4</v>
      </c>
      <c r="BO7" s="8">
        <f>COUNTIF(DF_34[[#This Row],[Charles]:[Nicolas]],6)</f>
        <v>3</v>
      </c>
      <c r="BP7" s="8">
        <f>COUNTIF(DF_34[[#This Row],[Charles]:[Nicolas]],5)</f>
        <v>2</v>
      </c>
      <c r="BQ7" s="8">
        <f>COUNTIF(DF_34[[#This Row],[Charles]:[Nicolas]],4)</f>
        <v>4</v>
      </c>
      <c r="BR7" s="8">
        <f>COUNTIF(DF_34[[#This Row],[Charles]:[Nicolas]],3)</f>
        <v>1</v>
      </c>
      <c r="BS7" s="8">
        <f>COUNTIF(DF_34[[#This Row],[Charles]:[Nicolas]],2)</f>
        <v>6</v>
      </c>
      <c r="BT7" s="13">
        <f>COUNTIF(DF_34[[#This Row],[Charles]:[Nicolas]],1)</f>
        <v>0</v>
      </c>
      <c r="BU7" s="13">
        <f t="shared" si="0"/>
        <v>27</v>
      </c>
    </row>
    <row r="8" spans="1:73" x14ac:dyDescent="0.3">
      <c r="A8" t="s">
        <v>36</v>
      </c>
      <c r="B8" s="6">
        <v>2</v>
      </c>
      <c r="C8">
        <v>3</v>
      </c>
      <c r="D8">
        <v>2</v>
      </c>
      <c r="F8">
        <v>10</v>
      </c>
      <c r="K8">
        <v>10</v>
      </c>
      <c r="L8">
        <v>4</v>
      </c>
      <c r="P8" s="6">
        <v>4</v>
      </c>
      <c r="Q8">
        <v>4</v>
      </c>
      <c r="S8">
        <v>6</v>
      </c>
      <c r="U8" s="6"/>
      <c r="V8">
        <v>3</v>
      </c>
      <c r="X8">
        <v>8</v>
      </c>
      <c r="Z8">
        <v>1</v>
      </c>
      <c r="AE8">
        <v>8</v>
      </c>
      <c r="AG8">
        <v>10</v>
      </c>
      <c r="AJ8" s="6"/>
      <c r="AK8" s="6"/>
      <c r="AM8">
        <v>8</v>
      </c>
      <c r="AN8">
        <v>5</v>
      </c>
      <c r="AO8" s="6"/>
      <c r="AP8" s="6">
        <v>1</v>
      </c>
      <c r="AU8">
        <v>6</v>
      </c>
      <c r="AZ8">
        <v>7</v>
      </c>
      <c r="BB8">
        <v>4</v>
      </c>
      <c r="BE8">
        <v>2</v>
      </c>
      <c r="BF8" s="7">
        <v>108</v>
      </c>
      <c r="BG8" s="8">
        <v>16.07</v>
      </c>
      <c r="BH8">
        <v>13</v>
      </c>
      <c r="BK8" s="7">
        <f>COUNTIF(DF_34[[#This Row],[Charles]:[Nicolas]],12)</f>
        <v>0</v>
      </c>
      <c r="BL8" s="8">
        <f>COUNTIF(DF_34[[#This Row],[Charles]:[Nicolas]],10)</f>
        <v>3</v>
      </c>
      <c r="BM8" s="8">
        <f>COUNTIF(DF_34[[#This Row],[Charles]:[Nicolas]],8)</f>
        <v>3</v>
      </c>
      <c r="BN8" s="8">
        <f>COUNTIF(DF_34[[#This Row],[Charles]:[Nicolas]],7)</f>
        <v>1</v>
      </c>
      <c r="BO8" s="8">
        <f>COUNTIF(DF_34[[#This Row],[Charles]:[Nicolas]],6)</f>
        <v>2</v>
      </c>
      <c r="BP8" s="8">
        <f>COUNTIF(DF_34[[#This Row],[Charles]:[Nicolas]],5)</f>
        <v>1</v>
      </c>
      <c r="BQ8" s="8">
        <f>COUNTIF(DF_34[[#This Row],[Charles]:[Nicolas]],4)</f>
        <v>4</v>
      </c>
      <c r="BR8" s="8">
        <f>COUNTIF(DF_34[[#This Row],[Charles]:[Nicolas]],3)</f>
        <v>2</v>
      </c>
      <c r="BS8" s="8">
        <f>COUNTIF(DF_34[[#This Row],[Charles]:[Nicolas]],2)</f>
        <v>3</v>
      </c>
      <c r="BT8" s="13">
        <f>COUNTIF(DF_34[[#This Row],[Charles]:[Nicolas]],1)</f>
        <v>2</v>
      </c>
      <c r="BU8" s="13">
        <f t="shared" si="0"/>
        <v>21</v>
      </c>
    </row>
    <row r="9" spans="1:73" x14ac:dyDescent="0.3">
      <c r="A9" t="s">
        <v>56</v>
      </c>
      <c r="F9">
        <v>6</v>
      </c>
      <c r="I9">
        <v>2</v>
      </c>
      <c r="J9">
        <v>2</v>
      </c>
      <c r="K9">
        <v>1</v>
      </c>
      <c r="P9" s="6"/>
      <c r="Q9">
        <v>2</v>
      </c>
      <c r="R9">
        <v>6</v>
      </c>
      <c r="S9">
        <v>12</v>
      </c>
      <c r="T9">
        <v>6</v>
      </c>
      <c r="U9" s="6"/>
      <c r="W9">
        <v>2</v>
      </c>
      <c r="Z9">
        <v>5</v>
      </c>
      <c r="AA9">
        <v>2</v>
      </c>
      <c r="AC9">
        <v>12</v>
      </c>
      <c r="AD9">
        <v>2</v>
      </c>
      <c r="AJ9" s="6"/>
      <c r="AK9" s="6">
        <v>12</v>
      </c>
      <c r="AO9" s="6"/>
      <c r="AP9" s="6">
        <v>5</v>
      </c>
      <c r="AQ9">
        <v>7</v>
      </c>
      <c r="AR9">
        <v>2</v>
      </c>
      <c r="AS9">
        <v>6</v>
      </c>
      <c r="AT9">
        <v>1</v>
      </c>
      <c r="AW9">
        <v>1</v>
      </c>
      <c r="BA9">
        <v>5</v>
      </c>
      <c r="BB9">
        <v>5</v>
      </c>
      <c r="BF9" s="7">
        <v>104</v>
      </c>
      <c r="BG9" s="8">
        <v>15.48</v>
      </c>
      <c r="BH9">
        <v>14</v>
      </c>
      <c r="BK9" s="7">
        <f>COUNTIF(DF_34[[#This Row],[Charles]:[Nicolas]],12)</f>
        <v>3</v>
      </c>
      <c r="BL9" s="8">
        <f>COUNTIF(DF_34[[#This Row],[Charles]:[Nicolas]],10)</f>
        <v>0</v>
      </c>
      <c r="BM9" s="8">
        <f>COUNTIF(DF_34[[#This Row],[Charles]:[Nicolas]],8)</f>
        <v>0</v>
      </c>
      <c r="BN9" s="8">
        <f>COUNTIF(DF_34[[#This Row],[Charles]:[Nicolas]],7)</f>
        <v>1</v>
      </c>
      <c r="BO9" s="8">
        <f>COUNTIF(DF_34[[#This Row],[Charles]:[Nicolas]],6)</f>
        <v>4</v>
      </c>
      <c r="BP9" s="8">
        <f>COUNTIF(DF_34[[#This Row],[Charles]:[Nicolas]],5)</f>
        <v>4</v>
      </c>
      <c r="BQ9" s="8">
        <f>COUNTIF(DF_34[[#This Row],[Charles]:[Nicolas]],4)</f>
        <v>0</v>
      </c>
      <c r="BR9" s="8">
        <f>COUNTIF(DF_34[[#This Row],[Charles]:[Nicolas]],3)</f>
        <v>0</v>
      </c>
      <c r="BS9" s="8">
        <f>COUNTIF(DF_34[[#This Row],[Charles]:[Nicolas]],2)</f>
        <v>7</v>
      </c>
      <c r="BT9" s="13">
        <f>COUNTIF(DF_34[[#This Row],[Charles]:[Nicolas]],1)</f>
        <v>3</v>
      </c>
      <c r="BU9" s="13">
        <f t="shared" si="0"/>
        <v>22</v>
      </c>
    </row>
    <row r="10" spans="1:73" x14ac:dyDescent="0.3">
      <c r="A10" t="s">
        <v>19</v>
      </c>
      <c r="D10">
        <v>6</v>
      </c>
      <c r="F10">
        <v>5</v>
      </c>
      <c r="H10">
        <v>2</v>
      </c>
      <c r="I10">
        <v>4</v>
      </c>
      <c r="K10">
        <v>8</v>
      </c>
      <c r="M10">
        <v>2</v>
      </c>
      <c r="P10" s="6">
        <v>1</v>
      </c>
      <c r="U10" s="6"/>
      <c r="AE10">
        <v>1</v>
      </c>
      <c r="AJ10" s="6"/>
      <c r="AK10" s="6"/>
      <c r="AO10" s="6"/>
      <c r="AP10" s="6"/>
      <c r="BD10">
        <v>4</v>
      </c>
      <c r="BF10" s="7">
        <v>33</v>
      </c>
      <c r="BG10" s="8">
        <v>4.91</v>
      </c>
      <c r="BH10">
        <v>23</v>
      </c>
      <c r="BK10" s="7">
        <f>COUNTIF(DF_34[[#This Row],[Charles]:[Nicolas]],12)</f>
        <v>0</v>
      </c>
      <c r="BL10" s="8">
        <f>COUNTIF(DF_34[[#This Row],[Charles]:[Nicolas]],10)</f>
        <v>0</v>
      </c>
      <c r="BM10" s="8">
        <f>COUNTIF(DF_34[[#This Row],[Charles]:[Nicolas]],8)</f>
        <v>1</v>
      </c>
      <c r="BN10" s="8">
        <f>COUNTIF(DF_34[[#This Row],[Charles]:[Nicolas]],7)</f>
        <v>0</v>
      </c>
      <c r="BO10" s="8">
        <f>COUNTIF(DF_34[[#This Row],[Charles]:[Nicolas]],6)</f>
        <v>1</v>
      </c>
      <c r="BP10" s="8">
        <f>COUNTIF(DF_34[[#This Row],[Charles]:[Nicolas]],5)</f>
        <v>1</v>
      </c>
      <c r="BQ10" s="8">
        <f>COUNTIF(DF_34[[#This Row],[Charles]:[Nicolas]],4)</f>
        <v>2</v>
      </c>
      <c r="BR10" s="8">
        <f>COUNTIF(DF_34[[#This Row],[Charles]:[Nicolas]],3)</f>
        <v>0</v>
      </c>
      <c r="BS10" s="8">
        <f>COUNTIF(DF_34[[#This Row],[Charles]:[Nicolas]],2)</f>
        <v>2</v>
      </c>
      <c r="BT10" s="13">
        <f>COUNTIF(DF_34[[#This Row],[Charles]:[Nicolas]],1)</f>
        <v>2</v>
      </c>
      <c r="BU10" s="13">
        <f t="shared" si="0"/>
        <v>9</v>
      </c>
    </row>
    <row r="11" spans="1:73" x14ac:dyDescent="0.3">
      <c r="A11" t="s">
        <v>58</v>
      </c>
      <c r="I11">
        <v>1</v>
      </c>
      <c r="J11">
        <v>12</v>
      </c>
      <c r="L11">
        <v>1</v>
      </c>
      <c r="M11">
        <v>3</v>
      </c>
      <c r="O11">
        <v>1</v>
      </c>
      <c r="P11" s="6"/>
      <c r="R11">
        <v>10</v>
      </c>
      <c r="T11">
        <v>12</v>
      </c>
      <c r="U11" s="6"/>
      <c r="X11">
        <v>6</v>
      </c>
      <c r="Y11">
        <v>4</v>
      </c>
      <c r="AB11">
        <v>7</v>
      </c>
      <c r="AD11">
        <v>12</v>
      </c>
      <c r="AF11">
        <v>2</v>
      </c>
      <c r="AJ11" s="6"/>
      <c r="AK11" s="6"/>
      <c r="AO11" s="6"/>
      <c r="AP11" s="6">
        <v>2</v>
      </c>
      <c r="AR11">
        <v>4</v>
      </c>
      <c r="AT11">
        <v>2</v>
      </c>
      <c r="AV11">
        <v>6</v>
      </c>
      <c r="AW11">
        <v>8</v>
      </c>
      <c r="BB11">
        <v>7</v>
      </c>
      <c r="BE11">
        <v>4</v>
      </c>
      <c r="BF11" s="7">
        <v>104</v>
      </c>
      <c r="BG11" s="8">
        <v>15.48</v>
      </c>
      <c r="BH11">
        <v>14</v>
      </c>
      <c r="BK11" s="7">
        <f>COUNTIF(DF_34[[#This Row],[Charles]:[Nicolas]],12)</f>
        <v>3</v>
      </c>
      <c r="BL11" s="8">
        <f>COUNTIF(DF_34[[#This Row],[Charles]:[Nicolas]],10)</f>
        <v>1</v>
      </c>
      <c r="BM11" s="8">
        <f>COUNTIF(DF_34[[#This Row],[Charles]:[Nicolas]],8)</f>
        <v>1</v>
      </c>
      <c r="BN11" s="8">
        <f>COUNTIF(DF_34[[#This Row],[Charles]:[Nicolas]],7)</f>
        <v>2</v>
      </c>
      <c r="BO11" s="8">
        <f>COUNTIF(DF_34[[#This Row],[Charles]:[Nicolas]],6)</f>
        <v>2</v>
      </c>
      <c r="BP11" s="8">
        <f>COUNTIF(DF_34[[#This Row],[Charles]:[Nicolas]],5)</f>
        <v>0</v>
      </c>
      <c r="BQ11" s="8">
        <f>COUNTIF(DF_34[[#This Row],[Charles]:[Nicolas]],4)</f>
        <v>3</v>
      </c>
      <c r="BR11" s="8">
        <f>COUNTIF(DF_34[[#This Row],[Charles]:[Nicolas]],3)</f>
        <v>1</v>
      </c>
      <c r="BS11" s="8">
        <f>COUNTIF(DF_34[[#This Row],[Charles]:[Nicolas]],2)</f>
        <v>3</v>
      </c>
      <c r="BT11" s="13">
        <f>COUNTIF(DF_34[[#This Row],[Charles]:[Nicolas]],1)</f>
        <v>3</v>
      </c>
      <c r="BU11" s="13">
        <f t="shared" si="0"/>
        <v>19</v>
      </c>
    </row>
    <row r="12" spans="1:73" x14ac:dyDescent="0.3">
      <c r="A12" t="s">
        <v>11</v>
      </c>
      <c r="B12" s="6">
        <v>3</v>
      </c>
      <c r="E12">
        <v>3</v>
      </c>
      <c r="I12">
        <v>3</v>
      </c>
      <c r="J12">
        <v>7</v>
      </c>
      <c r="M12">
        <v>4</v>
      </c>
      <c r="N12">
        <v>5</v>
      </c>
      <c r="O12">
        <v>3</v>
      </c>
      <c r="P12" s="6">
        <v>6</v>
      </c>
      <c r="Q12">
        <v>6</v>
      </c>
      <c r="R12">
        <v>1</v>
      </c>
      <c r="T12">
        <v>8</v>
      </c>
      <c r="U12" s="6">
        <v>4</v>
      </c>
      <c r="Z12">
        <v>6</v>
      </c>
      <c r="AA12">
        <v>1</v>
      </c>
      <c r="AB12">
        <v>3</v>
      </c>
      <c r="AD12">
        <v>8</v>
      </c>
      <c r="AE12">
        <v>2</v>
      </c>
      <c r="AG12">
        <v>3</v>
      </c>
      <c r="AH12">
        <v>5</v>
      </c>
      <c r="AI12">
        <v>10</v>
      </c>
      <c r="AJ12" s="6">
        <v>2</v>
      </c>
      <c r="AK12" s="6"/>
      <c r="AL12" s="6">
        <v>1</v>
      </c>
      <c r="AN12">
        <v>7</v>
      </c>
      <c r="AO12" s="6">
        <v>4</v>
      </c>
      <c r="AP12" s="6"/>
      <c r="AZ12">
        <v>4</v>
      </c>
      <c r="BA12">
        <v>3</v>
      </c>
      <c r="BF12" s="7">
        <v>112</v>
      </c>
      <c r="BG12" s="8">
        <v>16.670000000000002</v>
      </c>
      <c r="BH12">
        <v>11</v>
      </c>
      <c r="BK12" s="7">
        <f>COUNTIF(DF_34[[#This Row],[Charles]:[Nicolas]],12)</f>
        <v>0</v>
      </c>
      <c r="BL12" s="8">
        <f>COUNTIF(DF_34[[#This Row],[Charles]:[Nicolas]],10)</f>
        <v>1</v>
      </c>
      <c r="BM12" s="8">
        <f>COUNTIF(DF_34[[#This Row],[Charles]:[Nicolas]],8)</f>
        <v>2</v>
      </c>
      <c r="BN12" s="8">
        <f>COUNTIF(DF_34[[#This Row],[Charles]:[Nicolas]],7)</f>
        <v>2</v>
      </c>
      <c r="BO12" s="8">
        <f>COUNTIF(DF_34[[#This Row],[Charles]:[Nicolas]],6)</f>
        <v>3</v>
      </c>
      <c r="BP12" s="8">
        <f>COUNTIF(DF_34[[#This Row],[Charles]:[Nicolas]],5)</f>
        <v>2</v>
      </c>
      <c r="BQ12" s="8">
        <f>COUNTIF(DF_34[[#This Row],[Charles]:[Nicolas]],4)</f>
        <v>4</v>
      </c>
      <c r="BR12" s="8">
        <f>COUNTIF(DF_34[[#This Row],[Charles]:[Nicolas]],3)</f>
        <v>7</v>
      </c>
      <c r="BS12" s="8">
        <f>COUNTIF(DF_34[[#This Row],[Charles]:[Nicolas]],2)</f>
        <v>2</v>
      </c>
      <c r="BT12" s="13">
        <f>COUNTIF(DF_34[[#This Row],[Charles]:[Nicolas]],1)</f>
        <v>3</v>
      </c>
      <c r="BU12" s="13">
        <f t="shared" si="0"/>
        <v>26</v>
      </c>
    </row>
    <row r="13" spans="1:73" x14ac:dyDescent="0.3">
      <c r="A13" t="s">
        <v>12</v>
      </c>
      <c r="E13">
        <v>7</v>
      </c>
      <c r="G13">
        <v>3</v>
      </c>
      <c r="H13">
        <v>12</v>
      </c>
      <c r="L13">
        <v>6</v>
      </c>
      <c r="P13" s="6">
        <v>7</v>
      </c>
      <c r="T13">
        <v>3</v>
      </c>
      <c r="U13" s="6">
        <v>12</v>
      </c>
      <c r="Y13">
        <v>12</v>
      </c>
      <c r="Z13">
        <v>10</v>
      </c>
      <c r="AA13">
        <v>3</v>
      </c>
      <c r="AF13">
        <v>6</v>
      </c>
      <c r="AI13">
        <v>6</v>
      </c>
      <c r="AJ13" s="6">
        <v>12</v>
      </c>
      <c r="AK13" s="6"/>
      <c r="AL13" s="6">
        <v>5</v>
      </c>
      <c r="AM13">
        <v>4</v>
      </c>
      <c r="AO13" s="6">
        <v>6</v>
      </c>
      <c r="AP13" s="6"/>
      <c r="AV13">
        <v>7</v>
      </c>
      <c r="AW13">
        <v>3</v>
      </c>
      <c r="AY13">
        <v>10</v>
      </c>
      <c r="BA13">
        <v>12</v>
      </c>
      <c r="BC13">
        <v>10</v>
      </c>
      <c r="BD13">
        <v>10</v>
      </c>
      <c r="BE13">
        <v>6</v>
      </c>
      <c r="BF13" s="7">
        <v>172</v>
      </c>
      <c r="BG13" s="8">
        <v>25.6</v>
      </c>
      <c r="BH13">
        <v>5</v>
      </c>
      <c r="BK13" s="7">
        <f>COUNTIF(DF_34[[#This Row],[Charles]:[Nicolas]],12)</f>
        <v>5</v>
      </c>
      <c r="BL13" s="8">
        <f>COUNTIF(DF_34[[#This Row],[Charles]:[Nicolas]],10)</f>
        <v>4</v>
      </c>
      <c r="BM13" s="8">
        <f>COUNTIF(DF_34[[#This Row],[Charles]:[Nicolas]],8)</f>
        <v>0</v>
      </c>
      <c r="BN13" s="8">
        <f>COUNTIF(DF_34[[#This Row],[Charles]:[Nicolas]],7)</f>
        <v>3</v>
      </c>
      <c r="BO13" s="8">
        <f>COUNTIF(DF_34[[#This Row],[Charles]:[Nicolas]],6)</f>
        <v>5</v>
      </c>
      <c r="BP13" s="8">
        <f>COUNTIF(DF_34[[#This Row],[Charles]:[Nicolas]],5)</f>
        <v>1</v>
      </c>
      <c r="BQ13" s="8">
        <f>COUNTIF(DF_34[[#This Row],[Charles]:[Nicolas]],4)</f>
        <v>1</v>
      </c>
      <c r="BR13" s="8">
        <f>COUNTIF(DF_34[[#This Row],[Charles]:[Nicolas]],3)</f>
        <v>4</v>
      </c>
      <c r="BS13" s="8">
        <f>COUNTIF(DF_34[[#This Row],[Charles]:[Nicolas]],2)</f>
        <v>0</v>
      </c>
      <c r="BT13" s="13">
        <f>COUNTIF(DF_34[[#This Row],[Charles]:[Nicolas]],1)</f>
        <v>0</v>
      </c>
      <c r="BU13" s="13">
        <f t="shared" si="0"/>
        <v>23</v>
      </c>
    </row>
    <row r="14" spans="1:73" x14ac:dyDescent="0.3">
      <c r="A14" t="s">
        <v>20</v>
      </c>
      <c r="P14" s="6"/>
      <c r="U14" s="6"/>
      <c r="AH14">
        <v>4</v>
      </c>
      <c r="AI14">
        <v>2</v>
      </c>
      <c r="AJ14" s="6"/>
      <c r="AK14" s="6"/>
      <c r="AO14" s="6"/>
      <c r="AP14" s="6"/>
      <c r="BF14" s="7">
        <v>6</v>
      </c>
      <c r="BG14" s="8">
        <v>0.89</v>
      </c>
      <c r="BH14">
        <v>26</v>
      </c>
      <c r="BK14" s="7">
        <f>COUNTIF(DF_34[[#This Row],[Charles]:[Nicolas]],12)</f>
        <v>0</v>
      </c>
      <c r="BL14" s="8">
        <f>COUNTIF(DF_34[[#This Row],[Charles]:[Nicolas]],10)</f>
        <v>0</v>
      </c>
      <c r="BM14" s="8">
        <f>COUNTIF(DF_34[[#This Row],[Charles]:[Nicolas]],8)</f>
        <v>0</v>
      </c>
      <c r="BN14" s="8">
        <f>COUNTIF(DF_34[[#This Row],[Charles]:[Nicolas]],7)</f>
        <v>0</v>
      </c>
      <c r="BO14" s="8">
        <f>COUNTIF(DF_34[[#This Row],[Charles]:[Nicolas]],6)</f>
        <v>0</v>
      </c>
      <c r="BP14" s="8">
        <f>COUNTIF(DF_34[[#This Row],[Charles]:[Nicolas]],5)</f>
        <v>0</v>
      </c>
      <c r="BQ14" s="8">
        <f>COUNTIF(DF_34[[#This Row],[Charles]:[Nicolas]],4)</f>
        <v>1</v>
      </c>
      <c r="BR14" s="8">
        <f>COUNTIF(DF_34[[#This Row],[Charles]:[Nicolas]],3)</f>
        <v>0</v>
      </c>
      <c r="BS14" s="8">
        <f>COUNTIF(DF_34[[#This Row],[Charles]:[Nicolas]],2)</f>
        <v>1</v>
      </c>
      <c r="BT14" s="13">
        <f>COUNTIF(DF_34[[#This Row],[Charles]:[Nicolas]],1)</f>
        <v>0</v>
      </c>
      <c r="BU14" s="13">
        <f t="shared" si="0"/>
        <v>2</v>
      </c>
    </row>
    <row r="15" spans="1:73" x14ac:dyDescent="0.3">
      <c r="A15" t="s">
        <v>60</v>
      </c>
      <c r="B15" s="6">
        <v>12</v>
      </c>
      <c r="D15">
        <v>12</v>
      </c>
      <c r="E15">
        <v>10</v>
      </c>
      <c r="F15">
        <v>8</v>
      </c>
      <c r="G15">
        <v>8</v>
      </c>
      <c r="H15">
        <v>6</v>
      </c>
      <c r="I15">
        <v>5</v>
      </c>
      <c r="J15">
        <v>8</v>
      </c>
      <c r="K15">
        <v>12</v>
      </c>
      <c r="L15">
        <v>8</v>
      </c>
      <c r="M15">
        <v>10</v>
      </c>
      <c r="N15">
        <v>3</v>
      </c>
      <c r="O15">
        <v>12</v>
      </c>
      <c r="P15" s="6">
        <v>10</v>
      </c>
      <c r="Q15">
        <v>7</v>
      </c>
      <c r="R15">
        <v>12</v>
      </c>
      <c r="S15">
        <v>8</v>
      </c>
      <c r="T15">
        <v>10</v>
      </c>
      <c r="U15" s="6">
        <v>8</v>
      </c>
      <c r="V15">
        <v>8</v>
      </c>
      <c r="W15">
        <v>10</v>
      </c>
      <c r="Y15">
        <v>8</v>
      </c>
      <c r="Z15">
        <v>4</v>
      </c>
      <c r="AA15">
        <v>5</v>
      </c>
      <c r="AC15">
        <v>10</v>
      </c>
      <c r="AD15">
        <v>10</v>
      </c>
      <c r="AF15">
        <v>10</v>
      </c>
      <c r="AG15">
        <v>2</v>
      </c>
      <c r="AH15">
        <v>10</v>
      </c>
      <c r="AI15">
        <v>12</v>
      </c>
      <c r="AJ15" s="6">
        <v>3</v>
      </c>
      <c r="AK15" s="6">
        <v>10</v>
      </c>
      <c r="AL15" s="6">
        <v>10</v>
      </c>
      <c r="AM15">
        <v>7</v>
      </c>
      <c r="AN15">
        <v>10</v>
      </c>
      <c r="AO15" s="6">
        <v>5</v>
      </c>
      <c r="AP15" s="6">
        <v>10</v>
      </c>
      <c r="AQ15">
        <v>2</v>
      </c>
      <c r="AS15">
        <v>10</v>
      </c>
      <c r="AT15">
        <v>5</v>
      </c>
      <c r="AU15">
        <v>12</v>
      </c>
      <c r="AV15">
        <v>2</v>
      </c>
      <c r="AX15">
        <v>8</v>
      </c>
      <c r="AY15">
        <v>6</v>
      </c>
      <c r="AZ15">
        <v>2</v>
      </c>
      <c r="BA15">
        <v>4</v>
      </c>
      <c r="BC15">
        <v>3</v>
      </c>
      <c r="BD15">
        <v>8</v>
      </c>
      <c r="BE15">
        <v>10</v>
      </c>
      <c r="BF15" s="7">
        <v>385</v>
      </c>
      <c r="BG15" s="8">
        <v>57.29</v>
      </c>
      <c r="BH15">
        <v>2</v>
      </c>
      <c r="BK15" s="7">
        <f>COUNTIF(DF_34[[#This Row],[Charles]:[Nicolas]],12)</f>
        <v>7</v>
      </c>
      <c r="BL15" s="8">
        <f>COUNTIF(DF_34[[#This Row],[Charles]:[Nicolas]],10)</f>
        <v>15</v>
      </c>
      <c r="BM15" s="8">
        <f>COUNTIF(DF_34[[#This Row],[Charles]:[Nicolas]],8)</f>
        <v>10</v>
      </c>
      <c r="BN15" s="8">
        <f>COUNTIF(DF_34[[#This Row],[Charles]:[Nicolas]],7)</f>
        <v>2</v>
      </c>
      <c r="BO15" s="8">
        <f>COUNTIF(DF_34[[#This Row],[Charles]:[Nicolas]],6)</f>
        <v>2</v>
      </c>
      <c r="BP15" s="8">
        <f>COUNTIF(DF_34[[#This Row],[Charles]:[Nicolas]],5)</f>
        <v>4</v>
      </c>
      <c r="BQ15" s="8">
        <f>COUNTIF(DF_34[[#This Row],[Charles]:[Nicolas]],4)</f>
        <v>2</v>
      </c>
      <c r="BR15" s="8">
        <f>COUNTIF(DF_34[[#This Row],[Charles]:[Nicolas]],3)</f>
        <v>3</v>
      </c>
      <c r="BS15" s="8">
        <f>COUNTIF(DF_34[[#This Row],[Charles]:[Nicolas]],2)</f>
        <v>4</v>
      </c>
      <c r="BT15" s="13">
        <f>COUNTIF(DF_34[[#This Row],[Charles]:[Nicolas]],1)</f>
        <v>0</v>
      </c>
      <c r="BU15" s="13">
        <f t="shared" si="0"/>
        <v>49</v>
      </c>
    </row>
    <row r="16" spans="1:73" x14ac:dyDescent="0.3">
      <c r="A16" t="s">
        <v>88</v>
      </c>
      <c r="C16">
        <v>2</v>
      </c>
      <c r="F16">
        <v>12</v>
      </c>
      <c r="H16">
        <v>4</v>
      </c>
      <c r="J16">
        <v>4</v>
      </c>
      <c r="K16">
        <v>3</v>
      </c>
      <c r="P16" s="6"/>
      <c r="T16">
        <v>7</v>
      </c>
      <c r="U16" s="6"/>
      <c r="V16">
        <v>7</v>
      </c>
      <c r="X16">
        <v>12</v>
      </c>
      <c r="AF16">
        <v>3</v>
      </c>
      <c r="AG16">
        <v>6</v>
      </c>
      <c r="AJ16" s="6">
        <v>7</v>
      </c>
      <c r="AK16" s="6">
        <v>3</v>
      </c>
      <c r="AM16">
        <v>3</v>
      </c>
      <c r="AN16">
        <v>12</v>
      </c>
      <c r="AO16" s="6"/>
      <c r="AP16" s="6"/>
      <c r="AR16">
        <v>6</v>
      </c>
      <c r="AT16">
        <v>12</v>
      </c>
      <c r="BB16">
        <v>6</v>
      </c>
      <c r="BE16">
        <v>1</v>
      </c>
      <c r="BF16" s="7">
        <v>110</v>
      </c>
      <c r="BG16" s="8">
        <v>16.37</v>
      </c>
      <c r="BH16">
        <v>12</v>
      </c>
      <c r="BK16" s="7">
        <f>COUNTIF(DF_34[[#This Row],[Charles]:[Nicolas]],12)</f>
        <v>4</v>
      </c>
      <c r="BL16" s="8">
        <f>COUNTIF(DF_34[[#This Row],[Charles]:[Nicolas]],10)</f>
        <v>0</v>
      </c>
      <c r="BM16" s="8">
        <f>COUNTIF(DF_34[[#This Row],[Charles]:[Nicolas]],8)</f>
        <v>0</v>
      </c>
      <c r="BN16" s="8">
        <f>COUNTIF(DF_34[[#This Row],[Charles]:[Nicolas]],7)</f>
        <v>3</v>
      </c>
      <c r="BO16" s="8">
        <f>COUNTIF(DF_34[[#This Row],[Charles]:[Nicolas]],6)</f>
        <v>3</v>
      </c>
      <c r="BP16" s="8">
        <f>COUNTIF(DF_34[[#This Row],[Charles]:[Nicolas]],5)</f>
        <v>0</v>
      </c>
      <c r="BQ16" s="8">
        <f>COUNTIF(DF_34[[#This Row],[Charles]:[Nicolas]],4)</f>
        <v>2</v>
      </c>
      <c r="BR16" s="8">
        <f>COUNTIF(DF_34[[#This Row],[Charles]:[Nicolas]],3)</f>
        <v>4</v>
      </c>
      <c r="BS16" s="8">
        <f>COUNTIF(DF_34[[#This Row],[Charles]:[Nicolas]],2)</f>
        <v>1</v>
      </c>
      <c r="BT16" s="13">
        <f>COUNTIF(DF_34[[#This Row],[Charles]:[Nicolas]],1)</f>
        <v>1</v>
      </c>
      <c r="BU16" s="13">
        <f t="shared" si="0"/>
        <v>18</v>
      </c>
    </row>
    <row r="17" spans="1:73" x14ac:dyDescent="0.3">
      <c r="A17" t="s">
        <v>47</v>
      </c>
      <c r="G17">
        <v>1</v>
      </c>
      <c r="H17">
        <v>1</v>
      </c>
      <c r="K17">
        <v>4</v>
      </c>
      <c r="L17">
        <v>2</v>
      </c>
      <c r="N17">
        <v>7</v>
      </c>
      <c r="P17" s="6"/>
      <c r="R17">
        <v>8</v>
      </c>
      <c r="U17" s="6"/>
      <c r="W17">
        <v>1</v>
      </c>
      <c r="AA17">
        <v>4</v>
      </c>
      <c r="AB17">
        <v>1</v>
      </c>
      <c r="AG17">
        <v>4</v>
      </c>
      <c r="AJ17" s="6"/>
      <c r="AK17" s="6"/>
      <c r="AL17" s="6">
        <v>4</v>
      </c>
      <c r="AM17">
        <v>5</v>
      </c>
      <c r="AO17" s="6"/>
      <c r="AP17" s="6"/>
      <c r="AR17">
        <v>12</v>
      </c>
      <c r="AT17">
        <v>7</v>
      </c>
      <c r="AU17">
        <v>4</v>
      </c>
      <c r="AW17">
        <v>4</v>
      </c>
      <c r="AX17">
        <v>4</v>
      </c>
      <c r="AY17">
        <v>5</v>
      </c>
      <c r="AZ17">
        <v>3</v>
      </c>
      <c r="BF17" s="7">
        <v>81</v>
      </c>
      <c r="BG17" s="8">
        <v>12.05</v>
      </c>
      <c r="BH17">
        <v>18</v>
      </c>
      <c r="BK17" s="7">
        <f>COUNTIF(DF_34[[#This Row],[Charles]:[Nicolas]],12)</f>
        <v>1</v>
      </c>
      <c r="BL17" s="8">
        <f>COUNTIF(DF_34[[#This Row],[Charles]:[Nicolas]],10)</f>
        <v>0</v>
      </c>
      <c r="BM17" s="8">
        <f>COUNTIF(DF_34[[#This Row],[Charles]:[Nicolas]],8)</f>
        <v>1</v>
      </c>
      <c r="BN17" s="8">
        <f>COUNTIF(DF_34[[#This Row],[Charles]:[Nicolas]],7)</f>
        <v>2</v>
      </c>
      <c r="BO17" s="8">
        <f>COUNTIF(DF_34[[#This Row],[Charles]:[Nicolas]],6)</f>
        <v>0</v>
      </c>
      <c r="BP17" s="8">
        <f>COUNTIF(DF_34[[#This Row],[Charles]:[Nicolas]],5)</f>
        <v>2</v>
      </c>
      <c r="BQ17" s="8">
        <f>COUNTIF(DF_34[[#This Row],[Charles]:[Nicolas]],4)</f>
        <v>7</v>
      </c>
      <c r="BR17" s="8">
        <f>COUNTIF(DF_34[[#This Row],[Charles]:[Nicolas]],3)</f>
        <v>1</v>
      </c>
      <c r="BS17" s="8">
        <f>COUNTIF(DF_34[[#This Row],[Charles]:[Nicolas]],2)</f>
        <v>1</v>
      </c>
      <c r="BT17" s="13">
        <f>COUNTIF(DF_34[[#This Row],[Charles]:[Nicolas]],1)</f>
        <v>4</v>
      </c>
      <c r="BU17" s="13">
        <f t="shared" si="0"/>
        <v>19</v>
      </c>
    </row>
    <row r="18" spans="1:73" x14ac:dyDescent="0.3">
      <c r="A18" s="28" t="s">
        <v>38</v>
      </c>
      <c r="B18" s="6">
        <v>4</v>
      </c>
      <c r="C18">
        <v>8</v>
      </c>
      <c r="D18">
        <v>4</v>
      </c>
      <c r="F18">
        <v>2</v>
      </c>
      <c r="G18">
        <v>2</v>
      </c>
      <c r="N18">
        <v>6</v>
      </c>
      <c r="O18">
        <v>2</v>
      </c>
      <c r="P18" s="6"/>
      <c r="R18">
        <v>5</v>
      </c>
      <c r="U18" s="6">
        <v>6</v>
      </c>
      <c r="V18">
        <v>1</v>
      </c>
      <c r="W18">
        <v>8</v>
      </c>
      <c r="X18">
        <v>10</v>
      </c>
      <c r="Y18">
        <v>2</v>
      </c>
      <c r="Z18">
        <v>3</v>
      </c>
      <c r="AA18">
        <v>6</v>
      </c>
      <c r="AB18">
        <v>4</v>
      </c>
      <c r="AC18">
        <v>6</v>
      </c>
      <c r="AE18">
        <v>12</v>
      </c>
      <c r="AG18">
        <v>5</v>
      </c>
      <c r="AH18">
        <v>1</v>
      </c>
      <c r="AJ18" s="6"/>
      <c r="AK18" s="6">
        <v>8</v>
      </c>
      <c r="AL18" s="6">
        <v>6</v>
      </c>
      <c r="AN18">
        <v>3</v>
      </c>
      <c r="AO18" s="6"/>
      <c r="AP18" s="6"/>
      <c r="AQ18">
        <v>1</v>
      </c>
      <c r="AR18">
        <v>10</v>
      </c>
      <c r="AT18">
        <v>6</v>
      </c>
      <c r="AU18">
        <v>5</v>
      </c>
      <c r="AV18">
        <v>12</v>
      </c>
      <c r="AW18">
        <v>12</v>
      </c>
      <c r="AX18">
        <v>5</v>
      </c>
      <c r="AY18">
        <v>1</v>
      </c>
      <c r="BA18">
        <v>7</v>
      </c>
      <c r="BC18">
        <v>7</v>
      </c>
      <c r="BD18">
        <v>7</v>
      </c>
      <c r="BF18" s="7">
        <v>187</v>
      </c>
      <c r="BG18" s="8">
        <v>27.83</v>
      </c>
      <c r="BH18">
        <v>4</v>
      </c>
      <c r="BK18" s="7">
        <f>COUNTIF(DF_34[[#This Row],[Charles]:[Nicolas]],12)</f>
        <v>3</v>
      </c>
      <c r="BL18" s="8">
        <f>COUNTIF(DF_34[[#This Row],[Charles]:[Nicolas]],10)</f>
        <v>2</v>
      </c>
      <c r="BM18" s="8">
        <f>COUNTIF(DF_34[[#This Row],[Charles]:[Nicolas]],8)</f>
        <v>3</v>
      </c>
      <c r="BN18" s="8">
        <f>COUNTIF(DF_34[[#This Row],[Charles]:[Nicolas]],7)</f>
        <v>3</v>
      </c>
      <c r="BO18" s="8">
        <f>COUNTIF(DF_34[[#This Row],[Charles]:[Nicolas]],6)</f>
        <v>6</v>
      </c>
      <c r="BP18" s="8">
        <f>COUNTIF(DF_34[[#This Row],[Charles]:[Nicolas]],5)</f>
        <v>4</v>
      </c>
      <c r="BQ18" s="8">
        <f>COUNTIF(DF_34[[#This Row],[Charles]:[Nicolas]],4)</f>
        <v>3</v>
      </c>
      <c r="BR18" s="8">
        <f>COUNTIF(DF_34[[#This Row],[Charles]:[Nicolas]],3)</f>
        <v>2</v>
      </c>
      <c r="BS18" s="8">
        <f>COUNTIF(DF_34[[#This Row],[Charles]:[Nicolas]],2)</f>
        <v>4</v>
      </c>
      <c r="BT18" s="13">
        <f>COUNTIF(DF_34[[#This Row],[Charles]:[Nicolas]],1)</f>
        <v>4</v>
      </c>
      <c r="BU18" s="13">
        <f t="shared" si="0"/>
        <v>34</v>
      </c>
    </row>
    <row r="19" spans="1:73" x14ac:dyDescent="0.3">
      <c r="A19" s="29" t="s">
        <v>39</v>
      </c>
      <c r="B19" s="6">
        <v>10</v>
      </c>
      <c r="C19">
        <v>1</v>
      </c>
      <c r="D19">
        <v>8</v>
      </c>
      <c r="E19">
        <v>12</v>
      </c>
      <c r="G19">
        <v>10</v>
      </c>
      <c r="H19">
        <v>8</v>
      </c>
      <c r="I19">
        <v>10</v>
      </c>
      <c r="K19">
        <v>5</v>
      </c>
      <c r="L19">
        <v>10</v>
      </c>
      <c r="M19">
        <v>5</v>
      </c>
      <c r="N19">
        <v>12</v>
      </c>
      <c r="O19" s="6"/>
      <c r="P19" s="6">
        <v>5</v>
      </c>
      <c r="Q19">
        <v>12</v>
      </c>
      <c r="R19">
        <v>7</v>
      </c>
      <c r="S19">
        <v>7</v>
      </c>
      <c r="U19" s="6">
        <v>10</v>
      </c>
      <c r="V19">
        <v>12</v>
      </c>
      <c r="W19">
        <v>12</v>
      </c>
      <c r="Y19">
        <v>10</v>
      </c>
      <c r="Z19">
        <v>12</v>
      </c>
      <c r="AA19">
        <v>12</v>
      </c>
      <c r="AB19">
        <v>12</v>
      </c>
      <c r="AC19">
        <v>8</v>
      </c>
      <c r="AD19">
        <v>6</v>
      </c>
      <c r="AE19">
        <v>6</v>
      </c>
      <c r="AF19">
        <v>8</v>
      </c>
      <c r="AG19">
        <v>12</v>
      </c>
      <c r="AH19">
        <v>12</v>
      </c>
      <c r="AI19">
        <v>5</v>
      </c>
      <c r="AJ19" s="6">
        <v>8</v>
      </c>
      <c r="AK19" s="6"/>
      <c r="AL19" s="6">
        <v>8</v>
      </c>
      <c r="AM19">
        <v>2</v>
      </c>
      <c r="AN19">
        <v>8</v>
      </c>
      <c r="AO19" s="6">
        <v>10</v>
      </c>
      <c r="AP19" s="6">
        <v>12</v>
      </c>
      <c r="AR19">
        <v>8</v>
      </c>
      <c r="AS19">
        <v>12</v>
      </c>
      <c r="AT19">
        <v>3</v>
      </c>
      <c r="AU19">
        <v>3</v>
      </c>
      <c r="AX19">
        <v>12</v>
      </c>
      <c r="AY19">
        <v>12</v>
      </c>
      <c r="AZ19">
        <v>8</v>
      </c>
      <c r="BA19">
        <v>8</v>
      </c>
      <c r="BC19">
        <v>4</v>
      </c>
      <c r="BD19">
        <v>12</v>
      </c>
      <c r="BE19">
        <v>5</v>
      </c>
      <c r="BF19" s="7">
        <v>394</v>
      </c>
      <c r="BG19" s="8">
        <v>58.63</v>
      </c>
      <c r="BH19">
        <v>1</v>
      </c>
      <c r="BK19" s="7">
        <f>COUNTIF(DF_34[[#This Row],[Charles]:[Nicolas]],12)</f>
        <v>15</v>
      </c>
      <c r="BL19" s="8">
        <f>COUNTIF(DF_34[[#This Row],[Charles]:[Nicolas]],10)</f>
        <v>7</v>
      </c>
      <c r="BM19" s="8">
        <f>COUNTIF(DF_34[[#This Row],[Charles]:[Nicolas]],8)</f>
        <v>10</v>
      </c>
      <c r="BN19" s="8">
        <f>COUNTIF(DF_34[[#This Row],[Charles]:[Nicolas]],7)</f>
        <v>2</v>
      </c>
      <c r="BO19" s="8">
        <f>COUNTIF(DF_34[[#This Row],[Charles]:[Nicolas]],6)</f>
        <v>2</v>
      </c>
      <c r="BP19" s="8">
        <f>COUNTIF(DF_34[[#This Row],[Charles]:[Nicolas]],5)</f>
        <v>5</v>
      </c>
      <c r="BQ19" s="8">
        <f>COUNTIF(DF_34[[#This Row],[Charles]:[Nicolas]],4)</f>
        <v>1</v>
      </c>
      <c r="BR19" s="8">
        <f>COUNTIF(DF_34[[#This Row],[Charles]:[Nicolas]],3)</f>
        <v>2</v>
      </c>
      <c r="BS19" s="8">
        <f>COUNTIF(DF_34[[#This Row],[Charles]:[Nicolas]],2)</f>
        <v>1</v>
      </c>
      <c r="BT19" s="13">
        <f>COUNTIF(DF_34[[#This Row],[Charles]:[Nicolas]],1)</f>
        <v>1</v>
      </c>
      <c r="BU19" s="13">
        <f t="shared" ref="BU19:BU27" si="1">SUM(BK19:BT19)</f>
        <v>46</v>
      </c>
    </row>
    <row r="20" spans="1:73" x14ac:dyDescent="0.3">
      <c r="A20" s="28" t="s">
        <v>55</v>
      </c>
      <c r="E20">
        <v>5</v>
      </c>
      <c r="H20">
        <v>10</v>
      </c>
      <c r="M20">
        <v>12</v>
      </c>
      <c r="O20" s="6">
        <v>4</v>
      </c>
      <c r="P20" s="6"/>
      <c r="T20">
        <v>4</v>
      </c>
      <c r="U20" s="6">
        <v>3</v>
      </c>
      <c r="AF20">
        <v>5</v>
      </c>
      <c r="AJ20" s="6">
        <v>10</v>
      </c>
      <c r="AK20" s="6"/>
      <c r="AL20" s="6">
        <v>7</v>
      </c>
      <c r="AM20">
        <v>6</v>
      </c>
      <c r="AO20" s="6">
        <v>12</v>
      </c>
      <c r="AP20" s="6">
        <v>8</v>
      </c>
      <c r="AQ20">
        <v>12</v>
      </c>
      <c r="AR20">
        <v>3</v>
      </c>
      <c r="AZ20">
        <v>5</v>
      </c>
      <c r="BA20">
        <v>2</v>
      </c>
      <c r="BB20">
        <v>10</v>
      </c>
      <c r="BC20">
        <v>8</v>
      </c>
      <c r="BD20">
        <v>6</v>
      </c>
      <c r="BF20" s="7">
        <v>132</v>
      </c>
      <c r="BG20" s="8">
        <v>19.64</v>
      </c>
      <c r="BH20">
        <v>9</v>
      </c>
      <c r="BK20" s="7">
        <f>COUNTIF(DF_34[[#This Row],[Charles]:[Nicolas]],12)</f>
        <v>3</v>
      </c>
      <c r="BL20" s="8">
        <f>COUNTIF(DF_34[[#This Row],[Charles]:[Nicolas]],10)</f>
        <v>3</v>
      </c>
      <c r="BM20" s="8">
        <f>COUNTIF(DF_34[[#This Row],[Charles]:[Nicolas]],8)</f>
        <v>2</v>
      </c>
      <c r="BN20" s="8">
        <f>COUNTIF(DF_34[[#This Row],[Charles]:[Nicolas]],7)</f>
        <v>1</v>
      </c>
      <c r="BO20" s="8">
        <f>COUNTIF(DF_34[[#This Row],[Charles]:[Nicolas]],6)</f>
        <v>2</v>
      </c>
      <c r="BP20" s="8">
        <f>COUNTIF(DF_34[[#This Row],[Charles]:[Nicolas]],5)</f>
        <v>3</v>
      </c>
      <c r="BQ20" s="8">
        <f>COUNTIF(DF_34[[#This Row],[Charles]:[Nicolas]],4)</f>
        <v>2</v>
      </c>
      <c r="BR20" s="8">
        <f>COUNTIF(DF_34[[#This Row],[Charles]:[Nicolas]],3)</f>
        <v>2</v>
      </c>
      <c r="BS20" s="8">
        <f>COUNTIF(DF_34[[#This Row],[Charles]:[Nicolas]],2)</f>
        <v>1</v>
      </c>
      <c r="BT20" s="13">
        <f>COUNTIF(DF_34[[#This Row],[Charles]:[Nicolas]],1)</f>
        <v>0</v>
      </c>
      <c r="BU20" s="13">
        <f t="shared" si="1"/>
        <v>19</v>
      </c>
    </row>
    <row r="21" spans="1:73" x14ac:dyDescent="0.3">
      <c r="A21" s="29" t="s">
        <v>13</v>
      </c>
      <c r="L21">
        <v>7</v>
      </c>
      <c r="M21">
        <v>8</v>
      </c>
      <c r="O21" s="6"/>
      <c r="P21" s="6"/>
      <c r="U21" s="6">
        <v>2</v>
      </c>
      <c r="AJ21" s="6">
        <v>1</v>
      </c>
      <c r="AK21" s="6"/>
      <c r="AO21" s="6"/>
      <c r="AP21" s="6"/>
      <c r="AR21">
        <v>1</v>
      </c>
      <c r="AV21">
        <v>3</v>
      </c>
      <c r="AW21">
        <v>2</v>
      </c>
      <c r="BB21">
        <v>3</v>
      </c>
      <c r="BD21">
        <v>5</v>
      </c>
      <c r="BE21">
        <v>7</v>
      </c>
      <c r="BF21" s="7">
        <v>39</v>
      </c>
      <c r="BG21" s="8">
        <v>5.8</v>
      </c>
      <c r="BH21">
        <v>22</v>
      </c>
      <c r="BK21" s="7">
        <f>COUNTIF(DF_34[[#This Row],[Charles]:[Nicolas]],12)</f>
        <v>0</v>
      </c>
      <c r="BL21" s="8">
        <f>COUNTIF(DF_34[[#This Row],[Charles]:[Nicolas]],10)</f>
        <v>0</v>
      </c>
      <c r="BM21" s="8">
        <f>COUNTIF(DF_34[[#This Row],[Charles]:[Nicolas]],8)</f>
        <v>1</v>
      </c>
      <c r="BN21" s="8">
        <f>COUNTIF(DF_34[[#This Row],[Charles]:[Nicolas]],7)</f>
        <v>2</v>
      </c>
      <c r="BO21" s="8">
        <f>COUNTIF(DF_34[[#This Row],[Charles]:[Nicolas]],6)</f>
        <v>0</v>
      </c>
      <c r="BP21" s="8">
        <f>COUNTIF(DF_34[[#This Row],[Charles]:[Nicolas]],5)</f>
        <v>1</v>
      </c>
      <c r="BQ21" s="8">
        <f>COUNTIF(DF_34[[#This Row],[Charles]:[Nicolas]],4)</f>
        <v>0</v>
      </c>
      <c r="BR21" s="8">
        <f>COUNTIF(DF_34[[#This Row],[Charles]:[Nicolas]],3)</f>
        <v>2</v>
      </c>
      <c r="BS21" s="8">
        <f>COUNTIF(DF_34[[#This Row],[Charles]:[Nicolas]],2)</f>
        <v>2</v>
      </c>
      <c r="BT21" s="13">
        <f>COUNTIF(DF_34[[#This Row],[Charles]:[Nicolas]],1)</f>
        <v>2</v>
      </c>
      <c r="BU21" s="13">
        <f t="shared" si="1"/>
        <v>10</v>
      </c>
    </row>
    <row r="22" spans="1:73" x14ac:dyDescent="0.3">
      <c r="A22" s="28" t="s">
        <v>59</v>
      </c>
      <c r="J22">
        <v>3</v>
      </c>
      <c r="N22">
        <v>2</v>
      </c>
      <c r="O22" s="6">
        <v>5</v>
      </c>
      <c r="P22" s="6"/>
      <c r="U22" s="6"/>
      <c r="AC22">
        <v>7</v>
      </c>
      <c r="AI22">
        <v>1</v>
      </c>
      <c r="AJ22" s="6"/>
      <c r="AK22" s="6"/>
      <c r="AO22" s="6"/>
      <c r="AP22" s="6"/>
      <c r="AS22">
        <v>3</v>
      </c>
      <c r="BE22">
        <v>8</v>
      </c>
      <c r="BF22" s="7">
        <v>29</v>
      </c>
      <c r="BG22" s="8">
        <v>4.32</v>
      </c>
      <c r="BH22">
        <v>24</v>
      </c>
      <c r="BK22" s="7">
        <f>COUNTIF(DF_34[[#This Row],[Charles]:[Nicolas]],12)</f>
        <v>0</v>
      </c>
      <c r="BL22" s="8">
        <f>COUNTIF(DF_34[[#This Row],[Charles]:[Nicolas]],10)</f>
        <v>0</v>
      </c>
      <c r="BM22" s="8">
        <f>COUNTIF(DF_34[[#This Row],[Charles]:[Nicolas]],8)</f>
        <v>1</v>
      </c>
      <c r="BN22" s="8">
        <f>COUNTIF(DF_34[[#This Row],[Charles]:[Nicolas]],7)</f>
        <v>1</v>
      </c>
      <c r="BO22" s="8">
        <f>COUNTIF(DF_34[[#This Row],[Charles]:[Nicolas]],6)</f>
        <v>0</v>
      </c>
      <c r="BP22" s="8">
        <f>COUNTIF(DF_34[[#This Row],[Charles]:[Nicolas]],5)</f>
        <v>1</v>
      </c>
      <c r="BQ22" s="8">
        <f>COUNTIF(DF_34[[#This Row],[Charles]:[Nicolas]],4)</f>
        <v>0</v>
      </c>
      <c r="BR22" s="8">
        <f>COUNTIF(DF_34[[#This Row],[Charles]:[Nicolas]],3)</f>
        <v>2</v>
      </c>
      <c r="BS22" s="8">
        <f>COUNTIF(DF_34[[#This Row],[Charles]:[Nicolas]],2)</f>
        <v>1</v>
      </c>
      <c r="BT22" s="13">
        <f>COUNTIF(DF_34[[#This Row],[Charles]:[Nicolas]],1)</f>
        <v>1</v>
      </c>
      <c r="BU22" s="13">
        <f t="shared" si="1"/>
        <v>7</v>
      </c>
    </row>
    <row r="23" spans="1:73" x14ac:dyDescent="0.3">
      <c r="A23" s="29" t="s">
        <v>41</v>
      </c>
      <c r="B23" s="6">
        <v>1</v>
      </c>
      <c r="C23">
        <v>12</v>
      </c>
      <c r="D23">
        <v>3</v>
      </c>
      <c r="F23">
        <v>7</v>
      </c>
      <c r="G23">
        <v>4</v>
      </c>
      <c r="I23">
        <v>12</v>
      </c>
      <c r="J23">
        <v>5</v>
      </c>
      <c r="M23">
        <v>1</v>
      </c>
      <c r="O23" s="6"/>
      <c r="P23" s="6"/>
      <c r="Q23">
        <v>10</v>
      </c>
      <c r="U23" s="6"/>
      <c r="V23">
        <v>6</v>
      </c>
      <c r="W23">
        <v>4</v>
      </c>
      <c r="AB23">
        <v>2</v>
      </c>
      <c r="AC23">
        <v>5</v>
      </c>
      <c r="AD23">
        <v>4</v>
      </c>
      <c r="AG23">
        <v>1</v>
      </c>
      <c r="AH23">
        <v>3</v>
      </c>
      <c r="AI23">
        <v>3</v>
      </c>
      <c r="AJ23" s="6"/>
      <c r="AK23" s="6">
        <v>6</v>
      </c>
      <c r="AO23" s="6"/>
      <c r="AP23" s="6"/>
      <c r="AQ23">
        <v>3</v>
      </c>
      <c r="AS23">
        <v>4</v>
      </c>
      <c r="AX23">
        <v>10</v>
      </c>
      <c r="BB23">
        <v>12</v>
      </c>
      <c r="BC23">
        <v>6</v>
      </c>
      <c r="BE23">
        <v>3</v>
      </c>
      <c r="BF23" s="7">
        <v>127</v>
      </c>
      <c r="BG23" s="8">
        <v>18.899999999999999</v>
      </c>
      <c r="BH23">
        <v>10</v>
      </c>
      <c r="BK23" s="7">
        <f>COUNTIF(DF_34[[#This Row],[Charles]:[Nicolas]],12)</f>
        <v>3</v>
      </c>
      <c r="BL23" s="8">
        <f>COUNTIF(DF_34[[#This Row],[Charles]:[Nicolas]],10)</f>
        <v>2</v>
      </c>
      <c r="BM23" s="8">
        <f>COUNTIF(DF_34[[#This Row],[Charles]:[Nicolas]],8)</f>
        <v>0</v>
      </c>
      <c r="BN23" s="8">
        <f>COUNTIF(DF_34[[#This Row],[Charles]:[Nicolas]],7)</f>
        <v>1</v>
      </c>
      <c r="BO23" s="8">
        <f>COUNTIF(DF_34[[#This Row],[Charles]:[Nicolas]],6)</f>
        <v>3</v>
      </c>
      <c r="BP23" s="8">
        <f>COUNTIF(DF_34[[#This Row],[Charles]:[Nicolas]],5)</f>
        <v>2</v>
      </c>
      <c r="BQ23" s="8">
        <f>COUNTIF(DF_34[[#This Row],[Charles]:[Nicolas]],4)</f>
        <v>4</v>
      </c>
      <c r="BR23" s="8">
        <f>COUNTIF(DF_34[[#This Row],[Charles]:[Nicolas]],3)</f>
        <v>5</v>
      </c>
      <c r="BS23" s="8">
        <f>COUNTIF(DF_34[[#This Row],[Charles]:[Nicolas]],2)</f>
        <v>1</v>
      </c>
      <c r="BT23" s="13">
        <f>COUNTIF(DF_34[[#This Row],[Charles]:[Nicolas]],1)</f>
        <v>3</v>
      </c>
      <c r="BU23" s="13">
        <f t="shared" si="1"/>
        <v>24</v>
      </c>
    </row>
    <row r="24" spans="1:73" x14ac:dyDescent="0.3">
      <c r="A24" s="28" t="s">
        <v>42</v>
      </c>
      <c r="C24">
        <v>5</v>
      </c>
      <c r="G24">
        <v>5</v>
      </c>
      <c r="K24">
        <v>6</v>
      </c>
      <c r="O24" s="6"/>
      <c r="P24" s="6"/>
      <c r="U24" s="6"/>
      <c r="X24">
        <v>1</v>
      </c>
      <c r="Z24">
        <v>8</v>
      </c>
      <c r="AJ24" s="6"/>
      <c r="AK24" s="6">
        <v>4</v>
      </c>
      <c r="AN24">
        <v>1</v>
      </c>
      <c r="AO24" s="6"/>
      <c r="AP24" s="6"/>
      <c r="AQ24">
        <v>4</v>
      </c>
      <c r="AS24">
        <v>1</v>
      </c>
      <c r="AT24">
        <v>8</v>
      </c>
      <c r="BB24">
        <v>1</v>
      </c>
      <c r="BF24" s="7">
        <v>44</v>
      </c>
      <c r="BG24" s="8">
        <v>6.55</v>
      </c>
      <c r="BH24">
        <v>21</v>
      </c>
      <c r="BK24" s="7">
        <f>COUNTIF(DF_34[[#This Row],[Charles]:[Nicolas]],12)</f>
        <v>0</v>
      </c>
      <c r="BL24" s="8">
        <f>COUNTIF(DF_34[[#This Row],[Charles]:[Nicolas]],10)</f>
        <v>0</v>
      </c>
      <c r="BM24" s="8">
        <f>COUNTIF(DF_34[[#This Row],[Charles]:[Nicolas]],8)</f>
        <v>2</v>
      </c>
      <c r="BN24" s="8">
        <f>COUNTIF(DF_34[[#This Row],[Charles]:[Nicolas]],7)</f>
        <v>0</v>
      </c>
      <c r="BO24" s="8">
        <f>COUNTIF(DF_34[[#This Row],[Charles]:[Nicolas]],6)</f>
        <v>1</v>
      </c>
      <c r="BP24" s="8">
        <f>COUNTIF(DF_34[[#This Row],[Charles]:[Nicolas]],5)</f>
        <v>2</v>
      </c>
      <c r="BQ24" s="8">
        <f>COUNTIF(DF_34[[#This Row],[Charles]:[Nicolas]],4)</f>
        <v>2</v>
      </c>
      <c r="BR24" s="8">
        <f>COUNTIF(DF_34[[#This Row],[Charles]:[Nicolas]],3)</f>
        <v>0</v>
      </c>
      <c r="BS24" s="8">
        <f>COUNTIF(DF_34[[#This Row],[Charles]:[Nicolas]],2)</f>
        <v>0</v>
      </c>
      <c r="BT24" s="13">
        <f>COUNTIF(DF_34[[#This Row],[Charles]:[Nicolas]],1)</f>
        <v>4</v>
      </c>
      <c r="BU24" s="13">
        <f t="shared" si="1"/>
        <v>11</v>
      </c>
    </row>
    <row r="25" spans="1:73" x14ac:dyDescent="0.3">
      <c r="A25" s="29" t="s">
        <v>50</v>
      </c>
      <c r="D25">
        <v>1</v>
      </c>
      <c r="G25">
        <v>12</v>
      </c>
      <c r="H25">
        <v>7</v>
      </c>
      <c r="K25">
        <v>2</v>
      </c>
      <c r="L25">
        <v>12</v>
      </c>
      <c r="O25" s="6"/>
      <c r="P25" s="6"/>
      <c r="Q25">
        <v>1</v>
      </c>
      <c r="U25" s="6"/>
      <c r="W25">
        <v>5</v>
      </c>
      <c r="X25">
        <v>5</v>
      </c>
      <c r="Y25">
        <v>3</v>
      </c>
      <c r="AJ25" s="6">
        <v>6</v>
      </c>
      <c r="AK25" s="6"/>
      <c r="AO25" s="6"/>
      <c r="AP25" s="6"/>
      <c r="AQ25">
        <v>8</v>
      </c>
      <c r="AS25">
        <v>2</v>
      </c>
      <c r="BA25">
        <v>10</v>
      </c>
      <c r="BD25">
        <v>1</v>
      </c>
      <c r="BF25" s="7">
        <v>75</v>
      </c>
      <c r="BG25" s="8">
        <v>11.16</v>
      </c>
      <c r="BH25">
        <v>19</v>
      </c>
      <c r="BK25" s="7">
        <f>COUNTIF(DF_34[[#This Row],[Charles]:[Nicolas]],12)</f>
        <v>2</v>
      </c>
      <c r="BL25" s="8">
        <f>COUNTIF(DF_34[[#This Row],[Charles]:[Nicolas]],10)</f>
        <v>1</v>
      </c>
      <c r="BM25" s="8">
        <f>COUNTIF(DF_34[[#This Row],[Charles]:[Nicolas]],8)</f>
        <v>1</v>
      </c>
      <c r="BN25" s="8">
        <f>COUNTIF(DF_34[[#This Row],[Charles]:[Nicolas]],7)</f>
        <v>1</v>
      </c>
      <c r="BO25" s="8">
        <f>COUNTIF(DF_34[[#This Row],[Charles]:[Nicolas]],6)</f>
        <v>1</v>
      </c>
      <c r="BP25" s="8">
        <f>COUNTIF(DF_34[[#This Row],[Charles]:[Nicolas]],5)</f>
        <v>2</v>
      </c>
      <c r="BQ25" s="8">
        <f>COUNTIF(DF_34[[#This Row],[Charles]:[Nicolas]],4)</f>
        <v>0</v>
      </c>
      <c r="BR25" s="8">
        <f>COUNTIF(DF_34[[#This Row],[Charles]:[Nicolas]],3)</f>
        <v>1</v>
      </c>
      <c r="BS25" s="8">
        <f>COUNTIF(DF_34[[#This Row],[Charles]:[Nicolas]],2)</f>
        <v>2</v>
      </c>
      <c r="BT25" s="13">
        <f>COUNTIF(DF_34[[#This Row],[Charles]:[Nicolas]],1)</f>
        <v>3</v>
      </c>
      <c r="BU25" s="13">
        <f t="shared" si="1"/>
        <v>14</v>
      </c>
    </row>
    <row r="26" spans="1:73" x14ac:dyDescent="0.3">
      <c r="A26" s="28" t="s">
        <v>51</v>
      </c>
      <c r="M26">
        <v>6</v>
      </c>
      <c r="N26">
        <v>10</v>
      </c>
      <c r="O26" s="6">
        <v>6</v>
      </c>
      <c r="P26" s="6">
        <v>8</v>
      </c>
      <c r="S26">
        <v>1</v>
      </c>
      <c r="U26" s="6"/>
      <c r="W26">
        <v>6</v>
      </c>
      <c r="X26">
        <v>3</v>
      </c>
      <c r="AD26">
        <v>5</v>
      </c>
      <c r="AE26">
        <v>5</v>
      </c>
      <c r="AH26">
        <v>8</v>
      </c>
      <c r="AJ26" s="6"/>
      <c r="AK26" s="6">
        <v>2</v>
      </c>
      <c r="AL26" s="6">
        <v>3</v>
      </c>
      <c r="AO26" s="6">
        <v>3</v>
      </c>
      <c r="AP26" s="6"/>
      <c r="AQ26">
        <v>6</v>
      </c>
      <c r="AU26">
        <v>7</v>
      </c>
      <c r="AV26">
        <v>5</v>
      </c>
      <c r="AX26">
        <v>2</v>
      </c>
      <c r="AY26">
        <v>3</v>
      </c>
      <c r="AZ26">
        <v>10</v>
      </c>
      <c r="BF26" s="7">
        <v>99</v>
      </c>
      <c r="BG26" s="8">
        <v>14.73</v>
      </c>
      <c r="BH26">
        <v>16</v>
      </c>
      <c r="BK26" s="7">
        <f>COUNTIF(DF_34[[#This Row],[Charles]:[Nicolas]],12)</f>
        <v>0</v>
      </c>
      <c r="BL26" s="8">
        <f>COUNTIF(DF_34[[#This Row],[Charles]:[Nicolas]],10)</f>
        <v>2</v>
      </c>
      <c r="BM26" s="8">
        <f>COUNTIF(DF_34[[#This Row],[Charles]:[Nicolas]],8)</f>
        <v>2</v>
      </c>
      <c r="BN26" s="8">
        <f>COUNTIF(DF_34[[#This Row],[Charles]:[Nicolas]],7)</f>
        <v>1</v>
      </c>
      <c r="BO26" s="8">
        <f>COUNTIF(DF_34[[#This Row],[Charles]:[Nicolas]],6)</f>
        <v>4</v>
      </c>
      <c r="BP26" s="8">
        <f>COUNTIF(DF_34[[#This Row],[Charles]:[Nicolas]],5)</f>
        <v>3</v>
      </c>
      <c r="BQ26" s="8">
        <f>COUNTIF(DF_34[[#This Row],[Charles]:[Nicolas]],4)</f>
        <v>0</v>
      </c>
      <c r="BR26" s="8">
        <f>COUNTIF(DF_34[[#This Row],[Charles]:[Nicolas]],3)</f>
        <v>4</v>
      </c>
      <c r="BS26" s="8">
        <f>COUNTIF(DF_34[[#This Row],[Charles]:[Nicolas]],2)</f>
        <v>2</v>
      </c>
      <c r="BT26" s="13">
        <f>COUNTIF(DF_34[[#This Row],[Charles]:[Nicolas]],1)</f>
        <v>1</v>
      </c>
      <c r="BU26" s="13">
        <f t="shared" si="1"/>
        <v>19</v>
      </c>
    </row>
    <row r="27" spans="1:73" x14ac:dyDescent="0.3">
      <c r="A27" s="29" t="s">
        <v>23</v>
      </c>
      <c r="B27" s="6">
        <v>8</v>
      </c>
      <c r="C27">
        <v>10</v>
      </c>
      <c r="E27">
        <v>8</v>
      </c>
      <c r="F27">
        <v>4</v>
      </c>
      <c r="I27">
        <v>8</v>
      </c>
      <c r="J27">
        <v>10</v>
      </c>
      <c r="K27">
        <v>7</v>
      </c>
      <c r="L27">
        <v>3</v>
      </c>
      <c r="M27">
        <v>7</v>
      </c>
      <c r="N27">
        <v>8</v>
      </c>
      <c r="O27" s="6">
        <v>8</v>
      </c>
      <c r="P27" s="6">
        <v>12</v>
      </c>
      <c r="Q27">
        <v>8</v>
      </c>
      <c r="R27">
        <v>4</v>
      </c>
      <c r="S27">
        <v>10</v>
      </c>
      <c r="T27">
        <v>5</v>
      </c>
      <c r="U27" s="6">
        <v>7</v>
      </c>
      <c r="V27">
        <v>10</v>
      </c>
      <c r="X27">
        <v>7</v>
      </c>
      <c r="Y27">
        <v>5</v>
      </c>
      <c r="Z27">
        <v>2</v>
      </c>
      <c r="AA27">
        <v>10</v>
      </c>
      <c r="AB27">
        <v>5</v>
      </c>
      <c r="AC27">
        <v>2</v>
      </c>
      <c r="AD27">
        <v>7</v>
      </c>
      <c r="AE27">
        <v>10</v>
      </c>
      <c r="AF27">
        <v>7</v>
      </c>
      <c r="AH27">
        <v>7</v>
      </c>
      <c r="AI27">
        <v>8</v>
      </c>
      <c r="AJ27" s="6"/>
      <c r="AK27" s="6">
        <v>7</v>
      </c>
      <c r="AL27" s="6">
        <v>12</v>
      </c>
      <c r="AM27">
        <v>1</v>
      </c>
      <c r="AO27" s="6"/>
      <c r="AP27" s="6"/>
      <c r="AS27">
        <v>7</v>
      </c>
      <c r="AT27">
        <v>10</v>
      </c>
      <c r="AU27">
        <v>8</v>
      </c>
      <c r="AV27">
        <v>8</v>
      </c>
      <c r="AW27">
        <v>10</v>
      </c>
      <c r="AX27">
        <v>7</v>
      </c>
      <c r="AY27">
        <v>7</v>
      </c>
      <c r="AZ27">
        <v>1</v>
      </c>
      <c r="BC27">
        <v>12</v>
      </c>
      <c r="BD27">
        <v>3</v>
      </c>
      <c r="BF27" s="7">
        <v>300</v>
      </c>
      <c r="BG27" s="8">
        <v>44.64</v>
      </c>
      <c r="BH27">
        <v>3</v>
      </c>
      <c r="BK27" s="15">
        <f>COUNTIF(DF_34[[#This Row],[Charles]:[Nicolas]],12)</f>
        <v>3</v>
      </c>
      <c r="BL27" s="16">
        <f>COUNTIF(DF_34[[#This Row],[Charles]:[Nicolas]],10)</f>
        <v>8</v>
      </c>
      <c r="BM27" s="16">
        <f>COUNTIF(DF_34[[#This Row],[Charles]:[Nicolas]],8)</f>
        <v>9</v>
      </c>
      <c r="BN27" s="16">
        <f>COUNTIF(DF_34[[#This Row],[Charles]:[Nicolas]],7)</f>
        <v>11</v>
      </c>
      <c r="BO27" s="16">
        <f>COUNTIF(DF_34[[#This Row],[Charles]:[Nicolas]],6)</f>
        <v>0</v>
      </c>
      <c r="BP27" s="16">
        <f>COUNTIF(DF_34[[#This Row],[Charles]:[Nicolas]],5)</f>
        <v>3</v>
      </c>
      <c r="BQ27" s="16">
        <f>COUNTIF(DF_34[[#This Row],[Charles]:[Nicolas]],4)</f>
        <v>2</v>
      </c>
      <c r="BR27" s="16">
        <f>COUNTIF(DF_34[[#This Row],[Charles]:[Nicolas]],3)</f>
        <v>2</v>
      </c>
      <c r="BS27" s="16">
        <f>COUNTIF(DF_34[[#This Row],[Charles]:[Nicolas]],2)</f>
        <v>2</v>
      </c>
      <c r="BT27" s="17">
        <f>COUNTIF(DF_34[[#This Row],[Charles]:[Nicolas]],1)</f>
        <v>2</v>
      </c>
      <c r="BU27" s="17">
        <f t="shared" si="1"/>
        <v>42</v>
      </c>
    </row>
    <row r="28" spans="1:73" x14ac:dyDescent="0.3">
      <c r="A28" s="10" t="s">
        <v>2</v>
      </c>
      <c r="B28" s="19">
        <v>58</v>
      </c>
      <c r="C28" s="19">
        <v>54</v>
      </c>
      <c r="D28" s="19">
        <v>58</v>
      </c>
      <c r="E28" s="19">
        <v>58</v>
      </c>
      <c r="F28" s="19">
        <v>58</v>
      </c>
      <c r="G28" s="19">
        <v>58</v>
      </c>
      <c r="H28" s="19">
        <v>58</v>
      </c>
      <c r="I28" s="19">
        <v>58</v>
      </c>
      <c r="J28" s="19">
        <v>58</v>
      </c>
      <c r="K28" s="19">
        <v>58</v>
      </c>
      <c r="L28" s="19">
        <v>58</v>
      </c>
      <c r="M28" s="19">
        <v>58</v>
      </c>
      <c r="N28" s="19">
        <v>58</v>
      </c>
      <c r="O28" s="19">
        <v>58</v>
      </c>
      <c r="P28" s="19">
        <v>58</v>
      </c>
      <c r="Q28" s="19">
        <v>58</v>
      </c>
      <c r="R28" s="19">
        <v>58</v>
      </c>
      <c r="S28" s="19">
        <v>58</v>
      </c>
      <c r="T28" s="19">
        <v>58</v>
      </c>
      <c r="U28" s="19">
        <v>58</v>
      </c>
      <c r="V28" s="19">
        <v>58</v>
      </c>
      <c r="W28" s="19">
        <v>58</v>
      </c>
      <c r="X28" s="19">
        <v>58</v>
      </c>
      <c r="Y28" s="19">
        <v>58</v>
      </c>
      <c r="Z28" s="19">
        <v>58</v>
      </c>
      <c r="AA28" s="19">
        <v>58</v>
      </c>
      <c r="AB28" s="19">
        <v>58</v>
      </c>
      <c r="AC28" s="19">
        <v>58</v>
      </c>
      <c r="AD28" s="19">
        <v>58</v>
      </c>
      <c r="AE28" s="19">
        <v>58</v>
      </c>
      <c r="AF28" s="19">
        <v>58</v>
      </c>
      <c r="AG28" s="19">
        <v>58</v>
      </c>
      <c r="AH28" s="19">
        <v>58</v>
      </c>
      <c r="AI28" s="19">
        <v>58</v>
      </c>
      <c r="AJ28" s="19">
        <v>58</v>
      </c>
      <c r="AK28" s="19">
        <v>58</v>
      </c>
      <c r="AL28" s="19">
        <v>58</v>
      </c>
      <c r="AM28" s="19">
        <v>58</v>
      </c>
      <c r="AN28" s="19">
        <v>58</v>
      </c>
      <c r="AO28" s="19">
        <v>58</v>
      </c>
      <c r="AP28" s="19">
        <v>58</v>
      </c>
      <c r="AQ28" s="19">
        <v>58</v>
      </c>
      <c r="AR28" s="19">
        <v>58</v>
      </c>
      <c r="AS28" s="19">
        <v>58</v>
      </c>
      <c r="AT28" s="19">
        <v>58</v>
      </c>
      <c r="AU28" s="19">
        <v>58</v>
      </c>
      <c r="AV28" s="19">
        <v>58</v>
      </c>
      <c r="AW28" s="19">
        <v>58</v>
      </c>
      <c r="AX28" s="19">
        <v>58</v>
      </c>
      <c r="AY28" s="19">
        <v>58</v>
      </c>
      <c r="AZ28" s="19">
        <v>58</v>
      </c>
      <c r="BA28" s="19">
        <v>58</v>
      </c>
      <c r="BB28" s="19">
        <v>58</v>
      </c>
      <c r="BC28" s="19">
        <v>58</v>
      </c>
      <c r="BD28" s="19">
        <v>58</v>
      </c>
      <c r="BE28" s="19">
        <v>58</v>
      </c>
      <c r="BF28" s="9">
        <v>672</v>
      </c>
      <c r="BG28" s="10"/>
      <c r="BH28" s="10"/>
    </row>
    <row r="29" spans="1:73" x14ac:dyDescent="0.3">
      <c r="A29" s="8" t="s">
        <v>14</v>
      </c>
      <c r="B29" s="20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I29" s="8">
        <v>8</v>
      </c>
      <c r="J29" s="8">
        <v>9</v>
      </c>
      <c r="K29" s="8">
        <v>10</v>
      </c>
      <c r="L29" s="8">
        <v>11</v>
      </c>
      <c r="M29" s="8">
        <v>12</v>
      </c>
      <c r="N29" s="8">
        <v>13</v>
      </c>
      <c r="O29" s="8">
        <v>14</v>
      </c>
      <c r="P29" s="8">
        <v>15</v>
      </c>
      <c r="Q29" s="8">
        <v>16</v>
      </c>
      <c r="R29" s="8">
        <v>17</v>
      </c>
      <c r="S29" s="8">
        <v>18</v>
      </c>
      <c r="T29" s="8">
        <v>19</v>
      </c>
      <c r="U29" s="8">
        <v>20</v>
      </c>
      <c r="V29" s="8">
        <v>21</v>
      </c>
      <c r="W29" s="8">
        <v>22</v>
      </c>
      <c r="X29" s="8">
        <v>23</v>
      </c>
      <c r="Y29" s="8">
        <v>24</v>
      </c>
      <c r="Z29" s="8">
        <v>25</v>
      </c>
      <c r="AA29" s="8">
        <v>26</v>
      </c>
      <c r="AB29" s="8">
        <v>27</v>
      </c>
      <c r="AC29" s="8">
        <v>28</v>
      </c>
      <c r="AD29" s="8">
        <v>29</v>
      </c>
      <c r="AE29" s="8">
        <v>30</v>
      </c>
      <c r="AF29" s="8">
        <v>31</v>
      </c>
      <c r="AG29" s="8">
        <v>32</v>
      </c>
      <c r="AH29" s="8">
        <v>33</v>
      </c>
      <c r="AI29" s="8">
        <v>34</v>
      </c>
      <c r="AJ29" s="8">
        <v>35</v>
      </c>
      <c r="AK29" s="8">
        <v>36</v>
      </c>
      <c r="AL29" s="8">
        <v>37</v>
      </c>
      <c r="AM29" s="8">
        <v>38</v>
      </c>
      <c r="AN29" s="8">
        <v>39</v>
      </c>
      <c r="AO29" s="8">
        <v>40</v>
      </c>
      <c r="AP29" s="8">
        <v>41</v>
      </c>
      <c r="AQ29" s="8">
        <v>42</v>
      </c>
      <c r="AR29" s="8">
        <v>43</v>
      </c>
      <c r="AS29" s="8">
        <v>44</v>
      </c>
      <c r="AT29" s="8">
        <v>45</v>
      </c>
      <c r="AU29" s="8">
        <v>46</v>
      </c>
      <c r="AV29" s="8">
        <v>47</v>
      </c>
      <c r="AW29" s="8">
        <v>48</v>
      </c>
      <c r="AX29" s="8">
        <v>49</v>
      </c>
      <c r="AY29" s="8">
        <v>50</v>
      </c>
      <c r="AZ29" s="8">
        <v>51</v>
      </c>
      <c r="BA29" s="8">
        <v>52</v>
      </c>
      <c r="BB29" s="8">
        <v>53</v>
      </c>
      <c r="BC29" s="8">
        <v>54</v>
      </c>
      <c r="BD29" s="8">
        <v>55</v>
      </c>
      <c r="BE29" s="8">
        <v>56</v>
      </c>
      <c r="BF29" s="21"/>
      <c r="BG29" s="8"/>
    </row>
    <row r="31" spans="1:73" x14ac:dyDescent="0.3">
      <c r="A31" s="34" t="s">
        <v>63</v>
      </c>
      <c r="B31" s="34"/>
      <c r="C31" s="34"/>
      <c r="AR31" t="s">
        <v>145</v>
      </c>
      <c r="AT31" t="s">
        <v>145</v>
      </c>
    </row>
    <row r="32" spans="1:73" x14ac:dyDescent="0.3">
      <c r="A32" s="22" t="s">
        <v>15</v>
      </c>
      <c r="B32" s="22" t="s">
        <v>16</v>
      </c>
      <c r="C32" s="22" t="s">
        <v>17</v>
      </c>
    </row>
    <row r="33" spans="1:3" x14ac:dyDescent="0.3">
      <c r="A33" s="28" t="s">
        <v>39</v>
      </c>
      <c r="B33" s="6">
        <v>394</v>
      </c>
      <c r="C33" s="30">
        <f>1</f>
        <v>1</v>
      </c>
    </row>
    <row r="34" spans="1:3" x14ac:dyDescent="0.3">
      <c r="A34" s="29" t="s">
        <v>60</v>
      </c>
      <c r="B34" s="6">
        <v>385</v>
      </c>
      <c r="C34" s="32">
        <f t="shared" ref="C34:C58" si="2">1+C33</f>
        <v>2</v>
      </c>
    </row>
    <row r="35" spans="1:3" x14ac:dyDescent="0.3">
      <c r="A35" s="28" t="s">
        <v>23</v>
      </c>
      <c r="B35" s="6">
        <v>300</v>
      </c>
      <c r="C35" s="31">
        <f t="shared" si="2"/>
        <v>3</v>
      </c>
    </row>
    <row r="36" spans="1:3" x14ac:dyDescent="0.3">
      <c r="A36" s="29" t="s">
        <v>38</v>
      </c>
      <c r="B36" s="6">
        <v>187</v>
      </c>
      <c r="C36" s="23">
        <f t="shared" si="2"/>
        <v>4</v>
      </c>
    </row>
    <row r="37" spans="1:3" x14ac:dyDescent="0.3">
      <c r="A37" s="28" t="s">
        <v>12</v>
      </c>
      <c r="B37" s="6">
        <v>172</v>
      </c>
      <c r="C37" s="23">
        <f t="shared" si="2"/>
        <v>5</v>
      </c>
    </row>
    <row r="38" spans="1:3" x14ac:dyDescent="0.3">
      <c r="A38" s="29" t="s">
        <v>9</v>
      </c>
      <c r="B38" s="6">
        <v>153</v>
      </c>
      <c r="C38" s="23">
        <f t="shared" si="2"/>
        <v>6</v>
      </c>
    </row>
    <row r="39" spans="1:3" x14ac:dyDescent="0.3">
      <c r="A39" s="28" t="s">
        <v>8</v>
      </c>
      <c r="B39" s="6">
        <v>142</v>
      </c>
      <c r="C39" s="23">
        <f t="shared" si="2"/>
        <v>7</v>
      </c>
    </row>
    <row r="40" spans="1:3" x14ac:dyDescent="0.3">
      <c r="A40" s="29" t="s">
        <v>7</v>
      </c>
      <c r="B40" s="6">
        <v>140</v>
      </c>
      <c r="C40" s="23">
        <f t="shared" si="2"/>
        <v>8</v>
      </c>
    </row>
    <row r="41" spans="1:3" x14ac:dyDescent="0.3">
      <c r="A41" s="28" t="s">
        <v>55</v>
      </c>
      <c r="B41" s="6">
        <v>132</v>
      </c>
      <c r="C41" s="23">
        <f t="shared" si="2"/>
        <v>9</v>
      </c>
    </row>
    <row r="42" spans="1:3" x14ac:dyDescent="0.3">
      <c r="A42" s="29" t="s">
        <v>41</v>
      </c>
      <c r="B42" s="6">
        <v>127</v>
      </c>
      <c r="C42" s="23">
        <f t="shared" si="2"/>
        <v>10</v>
      </c>
    </row>
    <row r="43" spans="1:3" x14ac:dyDescent="0.3">
      <c r="A43" s="28" t="s">
        <v>11</v>
      </c>
      <c r="B43" s="6">
        <v>112</v>
      </c>
      <c r="C43" s="25">
        <f t="shared" si="2"/>
        <v>11</v>
      </c>
    </row>
    <row r="44" spans="1:3" x14ac:dyDescent="0.3">
      <c r="A44" s="29" t="s">
        <v>88</v>
      </c>
      <c r="B44" s="6">
        <v>110</v>
      </c>
      <c r="C44" s="25">
        <f t="shared" si="2"/>
        <v>12</v>
      </c>
    </row>
    <row r="45" spans="1:3" x14ac:dyDescent="0.3">
      <c r="A45" s="28" t="s">
        <v>36</v>
      </c>
      <c r="B45" s="6">
        <v>108</v>
      </c>
      <c r="C45" s="25">
        <f t="shared" si="2"/>
        <v>13</v>
      </c>
    </row>
    <row r="46" spans="1:3" x14ac:dyDescent="0.3">
      <c r="A46" s="29" t="s">
        <v>56</v>
      </c>
      <c r="B46" s="6">
        <v>104</v>
      </c>
      <c r="C46" s="25">
        <f t="shared" si="2"/>
        <v>14</v>
      </c>
    </row>
    <row r="47" spans="1:3" x14ac:dyDescent="0.3">
      <c r="A47" s="28" t="s">
        <v>58</v>
      </c>
      <c r="B47" s="6">
        <v>104</v>
      </c>
      <c r="C47" s="25">
        <f t="shared" si="2"/>
        <v>15</v>
      </c>
    </row>
    <row r="48" spans="1:3" x14ac:dyDescent="0.3">
      <c r="A48" s="29" t="s">
        <v>51</v>
      </c>
      <c r="B48" s="6">
        <v>99</v>
      </c>
      <c r="C48" s="25">
        <f t="shared" si="2"/>
        <v>16</v>
      </c>
    </row>
    <row r="49" spans="1:7" x14ac:dyDescent="0.3">
      <c r="A49" s="28" t="s">
        <v>5</v>
      </c>
      <c r="B49" s="6">
        <v>82</v>
      </c>
      <c r="C49" s="25">
        <f t="shared" si="2"/>
        <v>17</v>
      </c>
    </row>
    <row r="50" spans="1:7" x14ac:dyDescent="0.3">
      <c r="A50" s="29" t="s">
        <v>47</v>
      </c>
      <c r="B50" s="6">
        <v>81</v>
      </c>
      <c r="C50" s="25">
        <f t="shared" si="2"/>
        <v>18</v>
      </c>
    </row>
    <row r="51" spans="1:7" x14ac:dyDescent="0.3">
      <c r="A51" s="28" t="s">
        <v>6</v>
      </c>
      <c r="B51" s="6">
        <v>75</v>
      </c>
      <c r="C51" s="25">
        <f t="shared" si="2"/>
        <v>19</v>
      </c>
    </row>
    <row r="52" spans="1:7" x14ac:dyDescent="0.3">
      <c r="A52" s="29" t="s">
        <v>50</v>
      </c>
      <c r="B52" s="6">
        <v>75</v>
      </c>
      <c r="C52" s="31">
        <f t="shared" si="2"/>
        <v>20</v>
      </c>
    </row>
    <row r="53" spans="1:7" x14ac:dyDescent="0.3">
      <c r="A53" s="28" t="s">
        <v>42</v>
      </c>
      <c r="B53" s="6">
        <v>44</v>
      </c>
      <c r="C53" s="31">
        <f t="shared" si="2"/>
        <v>21</v>
      </c>
      <c r="D53" s="6"/>
      <c r="E53" s="6"/>
    </row>
    <row r="54" spans="1:7" x14ac:dyDescent="0.3">
      <c r="A54" s="29" t="s">
        <v>13</v>
      </c>
      <c r="B54" s="6">
        <v>39</v>
      </c>
      <c r="C54" s="31">
        <f t="shared" si="2"/>
        <v>22</v>
      </c>
      <c r="D54" s="6"/>
      <c r="E54" s="27"/>
    </row>
    <row r="55" spans="1:7" x14ac:dyDescent="0.3">
      <c r="A55" s="28" t="s">
        <v>19</v>
      </c>
      <c r="B55" s="6">
        <v>33</v>
      </c>
      <c r="C55" s="31">
        <f t="shared" si="2"/>
        <v>23</v>
      </c>
      <c r="D55" s="6"/>
      <c r="E55" s="27"/>
    </row>
    <row r="56" spans="1:7" x14ac:dyDescent="0.3">
      <c r="A56" s="29" t="s">
        <v>59</v>
      </c>
      <c r="B56" s="6">
        <v>29</v>
      </c>
      <c r="C56" s="31">
        <f t="shared" si="2"/>
        <v>24</v>
      </c>
      <c r="D56" s="6"/>
      <c r="E56" s="27"/>
    </row>
    <row r="57" spans="1:7" x14ac:dyDescent="0.3">
      <c r="A57" s="28" t="s">
        <v>57</v>
      </c>
      <c r="B57" s="6">
        <v>11</v>
      </c>
      <c r="C57" s="31">
        <f t="shared" si="2"/>
        <v>25</v>
      </c>
      <c r="D57" s="6"/>
      <c r="E57" s="27"/>
    </row>
    <row r="58" spans="1:7" x14ac:dyDescent="0.3">
      <c r="A58" s="29" t="s">
        <v>20</v>
      </c>
      <c r="B58" s="6">
        <v>6</v>
      </c>
      <c r="C58" s="31">
        <f t="shared" si="2"/>
        <v>26</v>
      </c>
      <c r="D58" s="6"/>
      <c r="E58" s="27"/>
    </row>
    <row r="59" spans="1:7" x14ac:dyDescent="0.3">
      <c r="D59" s="6"/>
      <c r="E59" s="27"/>
      <c r="F59" s="6"/>
      <c r="G59" s="6"/>
    </row>
    <row r="60" spans="1:7" x14ac:dyDescent="0.3">
      <c r="D60" s="6"/>
      <c r="E60" s="27"/>
      <c r="F60" s="6"/>
      <c r="G60" s="6"/>
    </row>
    <row r="61" spans="1:7" x14ac:dyDescent="0.3">
      <c r="D61" s="6"/>
      <c r="E61" s="27"/>
      <c r="F61" s="6"/>
      <c r="G61" s="6"/>
    </row>
    <row r="62" spans="1:7" x14ac:dyDescent="0.3">
      <c r="E62" s="27"/>
      <c r="F62" s="6"/>
      <c r="G62" s="6"/>
    </row>
    <row r="63" spans="1:7" x14ac:dyDescent="0.3">
      <c r="A63" s="22" t="s">
        <v>15</v>
      </c>
      <c r="B63" s="22" t="s">
        <v>62</v>
      </c>
      <c r="C63" s="22" t="s">
        <v>61</v>
      </c>
      <c r="E63" s="27"/>
      <c r="F63" s="6"/>
      <c r="G63" s="6"/>
    </row>
    <row r="64" spans="1:7" x14ac:dyDescent="0.3">
      <c r="A64" t="s">
        <v>57</v>
      </c>
      <c r="B64" s="6">
        <v>0.95590343048675341</v>
      </c>
      <c r="C64">
        <v>1</v>
      </c>
      <c r="E64" s="27"/>
      <c r="F64" s="6"/>
      <c r="G64" s="6"/>
    </row>
    <row r="65" spans="1:7" x14ac:dyDescent="0.3">
      <c r="A65" t="s">
        <v>38</v>
      </c>
      <c r="B65" s="6">
        <v>0.95319910628183513</v>
      </c>
      <c r="C65">
        <v>2</v>
      </c>
      <c r="E65" s="27"/>
      <c r="F65" s="6"/>
      <c r="G65" s="6"/>
    </row>
    <row r="66" spans="1:7" x14ac:dyDescent="0.3">
      <c r="A66" t="s">
        <v>19</v>
      </c>
      <c r="B66" s="6">
        <v>0.92812965751483323</v>
      </c>
      <c r="C66">
        <v>3</v>
      </c>
      <c r="E66" s="27"/>
      <c r="F66" s="6"/>
      <c r="G66" s="6"/>
    </row>
    <row r="67" spans="1:7" x14ac:dyDescent="0.3">
      <c r="A67" t="s">
        <v>7</v>
      </c>
      <c r="B67" s="6">
        <v>0.92488303440236774</v>
      </c>
      <c r="C67">
        <v>4</v>
      </c>
      <c r="E67" s="27"/>
      <c r="F67" s="6"/>
      <c r="G67" s="6"/>
    </row>
    <row r="68" spans="1:7" x14ac:dyDescent="0.3">
      <c r="A68" t="s">
        <v>23</v>
      </c>
      <c r="B68" s="6">
        <v>0.87250277187874115</v>
      </c>
      <c r="C68">
        <v>5</v>
      </c>
      <c r="E68" s="27"/>
      <c r="F68" s="6"/>
      <c r="G68" s="6"/>
    </row>
    <row r="69" spans="1:7" x14ac:dyDescent="0.3">
      <c r="A69" t="s">
        <v>11</v>
      </c>
      <c r="B69" s="6">
        <v>0.85879894313281491</v>
      </c>
      <c r="C69">
        <v>6</v>
      </c>
      <c r="E69" s="27"/>
      <c r="F69" s="6"/>
      <c r="G69" s="6"/>
    </row>
    <row r="70" spans="1:7" x14ac:dyDescent="0.3">
      <c r="A70" t="s">
        <v>8</v>
      </c>
      <c r="B70" s="6">
        <v>0.826929996691533</v>
      </c>
      <c r="C70">
        <v>7</v>
      </c>
      <c r="E70" s="27"/>
      <c r="F70" s="6"/>
      <c r="G70" s="6"/>
    </row>
    <row r="71" spans="1:7" x14ac:dyDescent="0.3">
      <c r="A71" t="s">
        <v>56</v>
      </c>
      <c r="B71" s="6">
        <v>0.81217068028483963</v>
      </c>
      <c r="C71">
        <v>8</v>
      </c>
      <c r="E71" s="27"/>
      <c r="F71" s="6"/>
      <c r="G71" s="6"/>
    </row>
    <row r="72" spans="1:7" x14ac:dyDescent="0.3">
      <c r="A72" t="s">
        <v>60</v>
      </c>
      <c r="B72" s="6">
        <v>0.8036512344536183</v>
      </c>
      <c r="C72">
        <v>9</v>
      </c>
      <c r="E72" s="27"/>
      <c r="F72" s="6"/>
      <c r="G72" s="6"/>
    </row>
    <row r="73" spans="1:7" x14ac:dyDescent="0.3">
      <c r="A73" t="s">
        <v>6</v>
      </c>
      <c r="B73" s="6">
        <v>0.7168645587243323</v>
      </c>
      <c r="C73">
        <v>10</v>
      </c>
      <c r="E73" s="27"/>
      <c r="F73" s="6"/>
      <c r="G73" s="6"/>
    </row>
    <row r="74" spans="1:7" x14ac:dyDescent="0.3">
      <c r="A74" t="s">
        <v>13</v>
      </c>
      <c r="B74" s="6">
        <v>0.71197983485310889</v>
      </c>
      <c r="C74">
        <v>11</v>
      </c>
      <c r="E74" s="6"/>
      <c r="F74" s="6"/>
      <c r="G74" s="6"/>
    </row>
    <row r="75" spans="1:7" x14ac:dyDescent="0.3">
      <c r="A75" t="s">
        <v>50</v>
      </c>
      <c r="B75" s="6">
        <v>0.69689865982001686</v>
      </c>
      <c r="C75">
        <v>12</v>
      </c>
      <c r="E75" s="6"/>
      <c r="F75" s="6"/>
      <c r="G75" s="6"/>
    </row>
    <row r="76" spans="1:7" x14ac:dyDescent="0.3">
      <c r="A76" t="s">
        <v>20</v>
      </c>
      <c r="B76" s="6">
        <v>0.68391646599660216</v>
      </c>
      <c r="C76">
        <v>13</v>
      </c>
      <c r="E76" s="6"/>
      <c r="F76" s="6"/>
      <c r="G76" s="6"/>
    </row>
    <row r="77" spans="1:7" x14ac:dyDescent="0.3">
      <c r="A77" t="s">
        <v>5</v>
      </c>
      <c r="B77" s="6">
        <v>0.62360124598431832</v>
      </c>
      <c r="C77">
        <v>14</v>
      </c>
      <c r="E77" s="6"/>
      <c r="F77" s="6"/>
      <c r="G77" s="6"/>
    </row>
    <row r="78" spans="1:7" x14ac:dyDescent="0.3">
      <c r="A78" t="s">
        <v>58</v>
      </c>
      <c r="B78" s="6">
        <v>0.55169687847301307</v>
      </c>
      <c r="C78">
        <v>15</v>
      </c>
    </row>
    <row r="79" spans="1:7" x14ac:dyDescent="0.3">
      <c r="A79" t="s">
        <v>36</v>
      </c>
      <c r="B79" s="6">
        <v>0.49524298821463708</v>
      </c>
      <c r="C79">
        <v>16</v>
      </c>
    </row>
    <row r="80" spans="1:7" x14ac:dyDescent="0.3">
      <c r="A80" t="s">
        <v>47</v>
      </c>
      <c r="B80" s="6">
        <v>0.47507121972312438</v>
      </c>
      <c r="C80">
        <v>17</v>
      </c>
    </row>
    <row r="81" spans="1:3" x14ac:dyDescent="0.3">
      <c r="A81" t="s">
        <v>55</v>
      </c>
      <c r="B81" s="6">
        <v>0.42495950488552514</v>
      </c>
      <c r="C81">
        <v>18</v>
      </c>
    </row>
    <row r="82" spans="1:3" x14ac:dyDescent="0.3">
      <c r="A82" t="s">
        <v>88</v>
      </c>
      <c r="B82" s="6">
        <v>0.3787200056704928</v>
      </c>
      <c r="C82">
        <v>19</v>
      </c>
    </row>
    <row r="83" spans="1:3" x14ac:dyDescent="0.3">
      <c r="A83" t="s">
        <v>39</v>
      </c>
      <c r="B83" s="6">
        <v>0.33311332860656206</v>
      </c>
      <c r="C83">
        <v>20</v>
      </c>
    </row>
    <row r="84" spans="1:3" x14ac:dyDescent="0.3">
      <c r="A84" t="s">
        <v>9</v>
      </c>
      <c r="B84" s="6">
        <v>0.28237085826387975</v>
      </c>
      <c r="C84">
        <v>21</v>
      </c>
    </row>
    <row r="85" spans="1:3" x14ac:dyDescent="0.3">
      <c r="A85" t="s">
        <v>42</v>
      </c>
      <c r="B85" s="6">
        <v>0.21164565122093626</v>
      </c>
      <c r="C85">
        <v>22</v>
      </c>
    </row>
    <row r="86" spans="1:3" x14ac:dyDescent="0.3">
      <c r="A86" t="s">
        <v>12</v>
      </c>
      <c r="B86" s="6">
        <v>0.18100632814567064</v>
      </c>
      <c r="C86">
        <v>23</v>
      </c>
    </row>
    <row r="87" spans="1:3" x14ac:dyDescent="0.3">
      <c r="A87" t="s">
        <v>51</v>
      </c>
      <c r="B87" s="6">
        <v>0.11896159974820719</v>
      </c>
      <c r="C87">
        <v>24</v>
      </c>
    </row>
    <row r="88" spans="1:3" x14ac:dyDescent="0.3">
      <c r="A88" t="s">
        <v>59</v>
      </c>
      <c r="B88" s="6">
        <v>0.10624131348303767</v>
      </c>
      <c r="C88">
        <v>25</v>
      </c>
    </row>
    <row r="89" spans="1:3" x14ac:dyDescent="0.3">
      <c r="A89" t="s">
        <v>41</v>
      </c>
      <c r="B89" s="6">
        <v>8.583526400404784E-2</v>
      </c>
      <c r="C89">
        <v>26</v>
      </c>
    </row>
  </sheetData>
  <sortState ref="A33:B58">
    <sortCondition descending="1" ref="B33:B58"/>
  </sortState>
  <mergeCells count="1">
    <mergeCell ref="A31:C31"/>
  </mergeCells>
  <conditionalFormatting sqref="BK2:BK27">
    <cfRule type="cellIs" dxfId="10" priority="52" operator="equal">
      <formula>MAX($BK$2:$BK$27)</formula>
    </cfRule>
  </conditionalFormatting>
  <conditionalFormatting sqref="BL2:BL27">
    <cfRule type="cellIs" dxfId="9" priority="53" stopIfTrue="1" operator="equal">
      <formula>MAX($BL$2:$BL$27)</formula>
    </cfRule>
  </conditionalFormatting>
  <conditionalFormatting sqref="BM2:BM27">
    <cfRule type="cellIs" dxfId="8" priority="54" operator="equal">
      <formula>MAX($BM$2:$BM$27)</formula>
    </cfRule>
  </conditionalFormatting>
  <conditionalFormatting sqref="BN2:BN27">
    <cfRule type="cellIs" dxfId="7" priority="55" operator="equal">
      <formula>MAX($BN$2:$BN$27)</formula>
    </cfRule>
  </conditionalFormatting>
  <conditionalFormatting sqref="BO2:BO27">
    <cfRule type="cellIs" dxfId="6" priority="56" operator="equal">
      <formula>MAX($BO$2:$BO$27)</formula>
    </cfRule>
  </conditionalFormatting>
  <conditionalFormatting sqref="BP2:BP27">
    <cfRule type="cellIs" dxfId="5" priority="57" operator="equal">
      <formula>MAX($BP$2:$BP$27)</formula>
    </cfRule>
  </conditionalFormatting>
  <conditionalFormatting sqref="BQ2:BQ27">
    <cfRule type="cellIs" dxfId="4" priority="58" operator="equal">
      <formula>MAX($BQ$2:$BQ$27)</formula>
    </cfRule>
  </conditionalFormatting>
  <conditionalFormatting sqref="BR2:BR27">
    <cfRule type="cellIs" dxfId="3" priority="59" operator="equal">
      <formula>MAX($BR$2:$BR$27)</formula>
    </cfRule>
  </conditionalFormatting>
  <conditionalFormatting sqref="BS2:BS27">
    <cfRule type="cellIs" dxfId="2" priority="60" operator="equal">
      <formula>MAX($BS$2:$BS$27)</formula>
    </cfRule>
  </conditionalFormatting>
  <conditionalFormatting sqref="BT2:BT27">
    <cfRule type="cellIs" dxfId="1" priority="61" operator="equal">
      <formula>MAX($BT$2:$BT$27)</formula>
    </cfRule>
  </conditionalFormatting>
  <conditionalFormatting sqref="BU2:BU27">
    <cfRule type="cellIs" dxfId="0" priority="62" operator="equal">
      <formula>MAX($BU$2:$BU$27)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Votre Eurovision 2019 DF1</vt:lpstr>
      <vt:lpstr>Votre Eurovision 2018 DF2</vt:lpstr>
      <vt:lpstr>Votre Eurovision 2018 Finale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Castelli</dc:creator>
  <cp:lastModifiedBy>André Castelli</cp:lastModifiedBy>
  <dcterms:created xsi:type="dcterms:W3CDTF">2018-03-25T14:55:08Z</dcterms:created>
  <dcterms:modified xsi:type="dcterms:W3CDTF">2019-04-28T11:03:53Z</dcterms:modified>
</cp:coreProperties>
</file>